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3\ESTADÍSTICAS TRIMESTRALES\1º TRIMESTRE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AC40" i="1" s="1"/>
  <c r="AD40" i="1"/>
  <c r="W40" i="1" s="1"/>
  <c r="AE28" i="1"/>
  <c r="E28" i="1" s="1"/>
  <c r="AD28" i="1"/>
  <c r="AA28" i="1" s="1"/>
  <c r="AE16" i="1"/>
  <c r="AC16" i="1" s="1"/>
  <c r="AD16" i="1"/>
  <c r="E16" i="1" l="1"/>
  <c r="U16" i="1"/>
  <c r="Y40" i="1"/>
  <c r="AA40" i="1"/>
  <c r="Y28" i="1"/>
  <c r="AC28" i="1"/>
  <c r="Y16" i="1"/>
  <c r="S16" i="1"/>
  <c r="W16" i="1"/>
  <c r="W28" i="1"/>
  <c r="B3" i="4" l="1"/>
  <c r="Q40" i="1" l="1"/>
  <c r="O40" i="1"/>
  <c r="Q28" i="1"/>
  <c r="O28" i="1"/>
  <c r="I16" i="1"/>
  <c r="K28" i="1" l="1"/>
  <c r="S28" i="1"/>
  <c r="O16" i="1"/>
  <c r="Q16" i="1"/>
  <c r="M40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E40" i="1"/>
  <c r="S40" i="1"/>
  <c r="G40" i="1"/>
  <c r="C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<sst xmlns="http://schemas.openxmlformats.org/spreadsheetml/2006/main" count="172" uniqueCount="53">
  <si>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</si>
  <si>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</si>
  <si>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</si>
  <si>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</si>
  <si>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</si>
  <si>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</si>
  <si>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</si>
  <si>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</si>
  <si>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</si>
  <si>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</si>
  <si>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</si>
  <si>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</si>
  <si>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</si>
  <si>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</si>
  <si>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</si>
  <si>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</si>
  <si>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</si>
  <si>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</si>
  <si>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</si>
  <si>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</si>
  <si>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</si>
  <si>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</si>
  <si>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</si>
  <si>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</si>
  <si>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</si>
  <si>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</si>
  <si>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</si>
  <si>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</si>
  <si>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</si>
  <si>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</si>
  <si>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</si>
  <si>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</si>
  <si>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</si>
  <si>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</si>
  <si>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</si>
  <si>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</si>
  <si>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</si>
  <si>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</si>
  <si>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</si>
  <si>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</si>
  <si>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</si>
  <si>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</si>
  <si>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</si>
  <si>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</si>
  <si>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</si>
  <si>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</si>
  <si>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01 de Xaneiro - 31 de Marzo</t>
  </si>
  <si>
    <t>01 Xaneiro - 31 Marzo</t>
  </si>
  <si>
    <t>CONTRATOS BASADOS AM</t>
  </si>
  <si>
    <t>CONTRATOS ESPECÍFICOS SDA</t>
  </si>
  <si>
    <t>MENORES SIN PUBLICIDAD</t>
  </si>
  <si>
    <t>MENORES CON PUBLICIDAD</t>
  </si>
  <si>
    <t>PROCEDEMENTO SIMPLIFICADO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</si>
</sst>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571895.19999999995</c:v>
                </c:pt>
                <c:pt idx="1">
                  <c:v>820087.83</c:v>
                </c:pt>
                <c:pt idx="2">
                  <c:v>488700.75</c:v>
                </c:pt>
                <c:pt idx="3">
                  <c:v>101331.99</c:v>
                </c:pt>
                <c:pt idx="4">
                  <c:v>125776.48</c:v>
                </c:pt>
                <c:pt idx="5">
                  <c:v>243333</c:v>
                </c:pt>
                <c:pt idx="6">
                  <c:v>11732.32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\ &quot;€&quot;">
                  <c:v>2032983.87</c:v>
                </c:pt>
                <c:pt idx="5" formatCode="#,##0.00\ &quot;€&quot;">
                  <c:v>1999329.52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6.0282165760207812E-2"/>
                  <c:y val="7.3933428775948468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8.6694482777281701E-2"/>
                  <c:y val="4.8414857233754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7.1774440566063274E-2"/>
                  <c:y val="-5.1368010816829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3.2272965879265092E-2"/>
                  <c:y val="-4.7069514038017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2535502.2400000002</c:v>
                </c:pt>
                <c:pt idx="1">
                  <c:v>353804</c:v>
                </c:pt>
                <c:pt idx="2">
                  <c:v>26432.94</c:v>
                </c:pt>
                <c:pt idx="3">
                  <c:v>30236.07</c:v>
                </c:pt>
                <c:pt idx="4">
                  <c:v>44286</c:v>
                </c:pt>
                <c:pt idx="5">
                  <c:v>43683.42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2.0833333333333332E-2</c:v>
                </c:pt>
                <c:pt idx="1">
                  <c:v>8.3333333333333329E-2</c:v>
                </c:pt>
                <c:pt idx="2" formatCode="0.00%">
                  <c:v>0.46527777777777779</c:v>
                </c:pt>
                <c:pt idx="3">
                  <c:v>6.9444444444444448E-2</c:v>
                </c:pt>
                <c:pt idx="4">
                  <c:v>4.1666666666666664E-2</c:v>
                </c:pt>
                <c:pt idx="5">
                  <c:v>0.24305555555555555</c:v>
                </c:pt>
                <c:pt idx="6">
                  <c:v>7.6388888888888895E-2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0.5714285714285714</c:v>
                </c:pt>
                <c:pt idx="5">
                  <c:v>0.42857142857142855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7.3628846246142812E-2"/>
                  <c:y val="1.02215064026087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0.3125</c:v>
                </c:pt>
                <c:pt idx="1">
                  <c:v>6.25E-2</c:v>
                </c:pt>
                <c:pt idx="2" formatCode="0.00%">
                  <c:v>0.3125</c:v>
                </c:pt>
                <c:pt idx="3">
                  <c:v>0.1875</c:v>
                </c:pt>
                <c:pt idx="4">
                  <c:v>6.25E-2</c:v>
                </c:pt>
                <c:pt idx="5">
                  <c:v>6.25E-2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primeiro trimestre de 2023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workbookViewId="0">
      <selection activeCell="A16" sqref="A16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topLeftCell="A3" zoomScaleNormal="100" workbookViewId="0">
      <selection activeCell="F60" sqref="F60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8" t="s">
        <v>17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2:33" ht="21" x14ac:dyDescent="0.35">
      <c r="B4" s="17" t="s">
        <v>22</v>
      </c>
      <c r="C4" s="17"/>
      <c r="D4" s="18" t="s">
        <v>46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8" t="s"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</row>
    <row r="7" spans="2:33" ht="15" customHeight="1" x14ac:dyDescent="0.25">
      <c r="B7" s="66" t="s">
        <v>18</v>
      </c>
      <c r="C7" s="66"/>
      <c r="D7" s="66"/>
      <c r="E7" s="66"/>
      <c r="F7" s="66" t="s">
        <v>4</v>
      </c>
      <c r="G7" s="66"/>
      <c r="H7" s="66"/>
      <c r="I7" s="66"/>
      <c r="J7" s="66" t="s">
        <v>5</v>
      </c>
      <c r="K7" s="79"/>
      <c r="L7" s="79"/>
      <c r="M7" s="79"/>
      <c r="N7" s="79"/>
      <c r="O7" s="79"/>
      <c r="P7" s="79"/>
      <c r="Q7" s="79"/>
      <c r="R7" s="66" t="s">
        <v>33</v>
      </c>
      <c r="S7" s="66"/>
      <c r="T7" s="66"/>
      <c r="U7" s="66"/>
      <c r="V7" s="68" t="s">
        <v>48</v>
      </c>
      <c r="W7" s="68"/>
      <c r="X7" s="68"/>
      <c r="Y7" s="68"/>
      <c r="Z7" s="68" t="s">
        <v>49</v>
      </c>
      <c r="AA7" s="68"/>
      <c r="AB7" s="68"/>
      <c r="AC7" s="68"/>
      <c r="AD7" s="68" t="s">
        <v>31</v>
      </c>
      <c r="AE7" s="68"/>
    </row>
    <row r="8" spans="2:33" ht="22.5" customHeight="1" x14ac:dyDescent="0.25">
      <c r="B8" s="67" t="s">
        <v>2</v>
      </c>
      <c r="C8" s="67"/>
      <c r="D8" s="67"/>
      <c r="E8" s="67"/>
      <c r="F8" s="67" t="s">
        <v>3</v>
      </c>
      <c r="G8" s="67"/>
      <c r="H8" s="67"/>
      <c r="I8" s="67"/>
      <c r="J8" s="67" t="s">
        <v>40</v>
      </c>
      <c r="K8" s="80"/>
      <c r="L8" s="80"/>
      <c r="M8" s="80"/>
      <c r="N8" s="67" t="s">
        <v>41</v>
      </c>
      <c r="O8" s="67"/>
      <c r="P8" s="67"/>
      <c r="Q8" s="67"/>
      <c r="R8" s="67" t="s">
        <v>36</v>
      </c>
      <c r="S8" s="67"/>
      <c r="T8" s="67"/>
      <c r="U8" s="67"/>
      <c r="V8" s="81"/>
      <c r="W8" s="81"/>
      <c r="X8" s="81"/>
      <c r="Y8" s="81"/>
      <c r="Z8" s="81"/>
      <c r="AA8" s="81"/>
      <c r="AB8" s="81"/>
      <c r="AC8" s="81"/>
      <c r="AD8" s="68"/>
      <c r="AE8" s="68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0</v>
      </c>
      <c r="K16" s="49">
        <f>J16/AD16</f>
        <v>0</v>
      </c>
      <c r="L16" s="37">
        <v>0</v>
      </c>
      <c r="M16" s="22">
        <f>L16/AE16</f>
        <v>0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4</v>
      </c>
      <c r="S16" s="49">
        <f>R16/$AD16</f>
        <v>0.5714285714285714</v>
      </c>
      <c r="T16" s="40">
        <v>2032983.87</v>
      </c>
      <c r="U16" s="22">
        <f>T16/$AE16</f>
        <v>0.50417308214230838</v>
      </c>
      <c r="V16" s="39">
        <v>3</v>
      </c>
      <c r="W16" s="49">
        <f>V16/$AD$16</f>
        <v>0.42857142857142855</v>
      </c>
      <c r="X16" s="40">
        <v>1999329.52</v>
      </c>
      <c r="Y16" s="22">
        <f>X16/$AE$16</f>
        <v>0.49582691785769162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7</v>
      </c>
      <c r="AE16" s="30">
        <f>SUM(D16+H16+L16+P16+T16+X16+AB16)</f>
        <v>4032313.39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4" t="s">
        <v>21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2:33" ht="15" customHeight="1" x14ac:dyDescent="0.25">
      <c r="B19" s="66" t="s">
        <v>18</v>
      </c>
      <c r="C19" s="66"/>
      <c r="D19" s="66"/>
      <c r="E19" s="66"/>
      <c r="F19" s="66" t="s">
        <v>4</v>
      </c>
      <c r="G19" s="66"/>
      <c r="H19" s="66"/>
      <c r="I19" s="66"/>
      <c r="J19" s="72" t="s">
        <v>5</v>
      </c>
      <c r="K19" s="73"/>
      <c r="L19" s="73"/>
      <c r="M19" s="73"/>
      <c r="N19" s="73"/>
      <c r="O19" s="73"/>
      <c r="P19" s="73"/>
      <c r="Q19" s="74"/>
      <c r="R19" s="66" t="s">
        <v>34</v>
      </c>
      <c r="S19" s="66"/>
      <c r="T19" s="66"/>
      <c r="U19" s="66"/>
      <c r="V19" s="52" t="s">
        <v>48</v>
      </c>
      <c r="W19" s="53"/>
      <c r="X19" s="53"/>
      <c r="Y19" s="54"/>
      <c r="Z19" s="52" t="s">
        <v>49</v>
      </c>
      <c r="AA19" s="53"/>
      <c r="AB19" s="53"/>
      <c r="AC19" s="54"/>
      <c r="AD19" s="68" t="s">
        <v>31</v>
      </c>
      <c r="AE19" s="68"/>
    </row>
    <row r="20" spans="2:33" ht="27.75" customHeight="1" x14ac:dyDescent="0.25">
      <c r="B20" s="67" t="s">
        <v>12</v>
      </c>
      <c r="C20" s="67"/>
      <c r="D20" s="67"/>
      <c r="E20" s="67"/>
      <c r="F20" s="60" t="s">
        <v>6</v>
      </c>
      <c r="G20" s="60"/>
      <c r="H20" s="60"/>
      <c r="I20" s="60"/>
      <c r="J20" s="69" t="s">
        <v>42</v>
      </c>
      <c r="K20" s="70"/>
      <c r="L20" s="70"/>
      <c r="M20" s="71"/>
      <c r="N20" s="60" t="s">
        <v>44</v>
      </c>
      <c r="O20" s="60"/>
      <c r="P20" s="60"/>
      <c r="Q20" s="60"/>
      <c r="R20" s="60" t="s">
        <v>37</v>
      </c>
      <c r="S20" s="60"/>
      <c r="T20" s="60"/>
      <c r="U20" s="60"/>
      <c r="V20" s="75"/>
      <c r="W20" s="76"/>
      <c r="X20" s="76"/>
      <c r="Y20" s="77"/>
      <c r="Z20" s="75"/>
      <c r="AA20" s="76"/>
      <c r="AB20" s="76"/>
      <c r="AC20" s="77"/>
      <c r="AD20" s="68"/>
      <c r="AE20" s="68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3</v>
      </c>
      <c r="C28" s="21">
        <f>B28/AD28</f>
        <v>2.0833333333333332E-2</v>
      </c>
      <c r="D28" s="37">
        <v>571895.19999999995</v>
      </c>
      <c r="E28" s="44">
        <f>D28/AE28</f>
        <v>0.24203540969251058</v>
      </c>
      <c r="F28" s="38">
        <v>12</v>
      </c>
      <c r="G28" s="21">
        <f>F28/AD28</f>
        <v>8.3333333333333329E-2</v>
      </c>
      <c r="H28" s="37">
        <v>820087.83</v>
      </c>
      <c r="I28" s="22">
        <f>H28/AE28</f>
        <v>0.34707459324346834</v>
      </c>
      <c r="J28" s="42">
        <v>67</v>
      </c>
      <c r="K28" s="22">
        <f>J28/AD28</f>
        <v>0.46527777777777779</v>
      </c>
      <c r="L28" s="37">
        <v>488700.75</v>
      </c>
      <c r="M28" s="22">
        <f>L28/AE28</f>
        <v>0.20682615668620263</v>
      </c>
      <c r="N28" s="38">
        <v>10</v>
      </c>
      <c r="O28" s="21">
        <f>N28/AD28</f>
        <v>6.9444444444444448E-2</v>
      </c>
      <c r="P28" s="37">
        <v>101331.99</v>
      </c>
      <c r="Q28" s="22">
        <f>P28/AE28</f>
        <v>4.28853568181852E-2</v>
      </c>
      <c r="R28" s="38">
        <v>6</v>
      </c>
      <c r="S28" s="21">
        <f>R28/AD28</f>
        <v>4.1666666666666664E-2</v>
      </c>
      <c r="T28" s="37">
        <v>125776.48</v>
      </c>
      <c r="U28" s="22">
        <f>T28/AE28</f>
        <v>5.3230665105218344E-2</v>
      </c>
      <c r="V28" s="39">
        <v>35</v>
      </c>
      <c r="W28" s="21">
        <f>V28/$AD28</f>
        <v>0.24305555555555555</v>
      </c>
      <c r="X28" s="37">
        <v>243333</v>
      </c>
      <c r="Y28" s="22">
        <f>X28/$AE28</f>
        <v>0.10298250859022366</v>
      </c>
      <c r="Z28" s="39">
        <v>11</v>
      </c>
      <c r="AA28" s="21">
        <f>Z28/$AD28</f>
        <v>7.6388888888888895E-2</v>
      </c>
      <c r="AB28" s="37">
        <v>11732.32</v>
      </c>
      <c r="AC28" s="22">
        <f>AB28/$AE28</f>
        <v>4.9653098641912639E-3</v>
      </c>
      <c r="AD28" s="36">
        <f>SUM(B28+F28+J28+N28+R28+V28+Z28)</f>
        <v>144</v>
      </c>
      <c r="AE28" s="30">
        <f>SUM(D28+H28+L28+P28+T28+X28+AB28)</f>
        <v>2362857.5699999998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4" t="s">
        <v>27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2:33" ht="15" customHeight="1" x14ac:dyDescent="0.25">
      <c r="B31" s="66" t="s">
        <v>18</v>
      </c>
      <c r="C31" s="66"/>
      <c r="D31" s="66"/>
      <c r="E31" s="66"/>
      <c r="F31" s="66" t="s">
        <v>4</v>
      </c>
      <c r="G31" s="66"/>
      <c r="H31" s="66"/>
      <c r="I31" s="66"/>
      <c r="J31" s="72" t="s">
        <v>5</v>
      </c>
      <c r="K31" s="73"/>
      <c r="L31" s="73"/>
      <c r="M31" s="73"/>
      <c r="N31" s="73"/>
      <c r="O31" s="73"/>
      <c r="P31" s="73"/>
      <c r="Q31" s="74"/>
      <c r="R31" s="66" t="s">
        <v>34</v>
      </c>
      <c r="S31" s="66"/>
      <c r="T31" s="66"/>
      <c r="U31" s="66"/>
      <c r="V31" s="52" t="s">
        <v>48</v>
      </c>
      <c r="W31" s="53"/>
      <c r="X31" s="53"/>
      <c r="Y31" s="54"/>
      <c r="Z31" s="52" t="s">
        <v>49</v>
      </c>
      <c r="AA31" s="53"/>
      <c r="AB31" s="53"/>
      <c r="AC31" s="54"/>
      <c r="AD31" s="68" t="s">
        <v>31</v>
      </c>
      <c r="AE31" s="68"/>
    </row>
    <row r="32" spans="2:33" ht="27.75" customHeight="1" x14ac:dyDescent="0.25">
      <c r="B32" s="67" t="s">
        <v>10</v>
      </c>
      <c r="C32" s="67"/>
      <c r="D32" s="67"/>
      <c r="E32" s="67"/>
      <c r="F32" s="67" t="s">
        <v>7</v>
      </c>
      <c r="G32" s="67"/>
      <c r="H32" s="67"/>
      <c r="I32" s="67"/>
      <c r="J32" s="55" t="s">
        <v>43</v>
      </c>
      <c r="K32" s="56"/>
      <c r="L32" s="56"/>
      <c r="M32" s="57"/>
      <c r="N32" s="67" t="s">
        <v>45</v>
      </c>
      <c r="O32" s="67"/>
      <c r="P32" s="67"/>
      <c r="Q32" s="67"/>
      <c r="R32" s="67" t="s">
        <v>38</v>
      </c>
      <c r="S32" s="67"/>
      <c r="T32" s="67"/>
      <c r="U32" s="67"/>
      <c r="V32" s="75"/>
      <c r="W32" s="76"/>
      <c r="X32" s="76"/>
      <c r="Y32" s="77"/>
      <c r="Z32" s="75"/>
      <c r="AA32" s="76"/>
      <c r="AB32" s="76"/>
      <c r="AC32" s="77"/>
      <c r="AD32" s="68"/>
      <c r="AE32" s="68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5</v>
      </c>
      <c r="C40" s="21">
        <f>B40/AD40</f>
        <v>0.3125</v>
      </c>
      <c r="D40" s="37">
        <v>2535502.2400000002</v>
      </c>
      <c r="E40" s="22">
        <f>D40/AE40</f>
        <v>0.83571143042631701</v>
      </c>
      <c r="F40" s="38">
        <v>1</v>
      </c>
      <c r="G40" s="21">
        <f>F40/AD40</f>
        <v>6.25E-2</v>
      </c>
      <c r="H40" s="37">
        <v>353804</v>
      </c>
      <c r="I40" s="22">
        <f>H40/AE40</f>
        <v>0.11661517874681611</v>
      </c>
      <c r="J40" s="39">
        <v>5</v>
      </c>
      <c r="K40" s="22">
        <f>J40/AD40</f>
        <v>0.3125</v>
      </c>
      <c r="L40" s="37">
        <v>26432.94</v>
      </c>
      <c r="M40" s="22">
        <f>L40/AE40</f>
        <v>8.7124001506593066E-3</v>
      </c>
      <c r="N40" s="38">
        <v>3</v>
      </c>
      <c r="O40" s="21">
        <f>N40/AD40</f>
        <v>0.1875</v>
      </c>
      <c r="P40" s="37">
        <v>30236.07</v>
      </c>
      <c r="Q40" s="22">
        <f>P40/AE40</f>
        <v>9.9659266363614999E-3</v>
      </c>
      <c r="R40" s="38">
        <v>1</v>
      </c>
      <c r="S40" s="21">
        <f>R40/AD40</f>
        <v>6.25E-2</v>
      </c>
      <c r="T40" s="37">
        <v>44286</v>
      </c>
      <c r="U40" s="22">
        <f>T40/AE40</f>
        <v>1.459683837938943E-2</v>
      </c>
      <c r="V40" s="39">
        <v>1</v>
      </c>
      <c r="W40" s="21">
        <f>V40/$AD40</f>
        <v>6.25E-2</v>
      </c>
      <c r="X40" s="37">
        <v>43683.42</v>
      </c>
      <c r="Y40" s="22">
        <f>X40/$AE40</f>
        <v>1.4398225660456754E-2</v>
      </c>
      <c r="Z40" s="39">
        <v>0</v>
      </c>
      <c r="AA40" s="21">
        <f>Z40/$AD40</f>
        <v>0</v>
      </c>
      <c r="AB40" s="37">
        <v>0</v>
      </c>
      <c r="AC40" s="22">
        <f>AB40/$AE40</f>
        <v>0</v>
      </c>
      <c r="AD40" s="36">
        <f>SUM(B40+F40+J40+N40+R40+V40+Z40)</f>
        <v>16</v>
      </c>
      <c r="AE40" s="30">
        <f>SUM(D40+H40+L40+P40+T40+X40+AB40)</f>
        <v>3033944.67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3" t="s">
        <v>11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spans="2:31" ht="15" hidden="1" customHeight="1" x14ac:dyDescent="0.25">
      <c r="B43" s="51" t="s">
        <v>1</v>
      </c>
      <c r="C43" s="51"/>
      <c r="D43" s="51"/>
      <c r="E43" s="51"/>
      <c r="F43" s="51" t="s">
        <v>4</v>
      </c>
      <c r="G43" s="51"/>
      <c r="H43" s="51"/>
      <c r="I43" s="51"/>
      <c r="J43" s="33"/>
      <c r="K43" s="33"/>
      <c r="L43" s="33"/>
      <c r="M43" s="33"/>
      <c r="N43" s="51" t="s">
        <v>5</v>
      </c>
      <c r="O43" s="51"/>
      <c r="P43" s="51"/>
      <c r="Q43" s="51"/>
      <c r="R43" s="61" t="s">
        <v>16</v>
      </c>
      <c r="S43" s="62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8</v>
      </c>
      <c r="C51" s="10">
        <f>+B51/R51</f>
        <v>0.25</v>
      </c>
      <c r="D51" s="4">
        <f>SUM(D40,D28,D16)</f>
        <v>3107397.4400000004</v>
      </c>
      <c r="E51" s="5">
        <f>D51/S51</f>
        <v>0.47921600948841692</v>
      </c>
      <c r="F51" s="6">
        <f>SUM(F40,F28,F16)</f>
        <v>13</v>
      </c>
      <c r="G51" s="10">
        <f>+F51/R51</f>
        <v>0.40625</v>
      </c>
      <c r="H51" s="4">
        <f>SUM(H40,H28,H16)</f>
        <v>1173891.83</v>
      </c>
      <c r="I51" s="5">
        <f>H51/S51</f>
        <v>0.18103502020766776</v>
      </c>
      <c r="J51" s="5"/>
      <c r="K51" s="5"/>
      <c r="L51" s="5"/>
      <c r="M51" s="5"/>
      <c r="N51" s="6">
        <f>SUM(R40,R28,R16)</f>
        <v>11</v>
      </c>
      <c r="O51" s="10">
        <f>+N51/R51</f>
        <v>0.34375</v>
      </c>
      <c r="P51" s="4">
        <f>SUM(T40,T28,T16)</f>
        <v>2203046.35</v>
      </c>
      <c r="Q51" s="5">
        <f>P51/S51</f>
        <v>0.33974897030391521</v>
      </c>
      <c r="R51" s="7">
        <f>+B51+F51+N51</f>
        <v>32</v>
      </c>
      <c r="S51" s="8">
        <f>+D51+H51+P51</f>
        <v>6484335.620000001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50</v>
      </c>
      <c r="E55" s="16" t="s">
        <v>51</v>
      </c>
      <c r="F55" s="16" t="s">
        <v>52</v>
      </c>
      <c r="G55" s="16" t="s">
        <v>48</v>
      </c>
      <c r="H55" s="16" t="s">
        <v>49</v>
      </c>
      <c r="J55" s="45"/>
      <c r="K55" s="45"/>
      <c r="L55" s="20" t="s">
        <v>49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8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zoomScale="125" zoomScaleNormal="125" zoomScalePageLayoutView="125" workbookViewId="0">
      <selection activeCell="A52" sqref="A1:I52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01 de Xaneiro - 31 de Marzo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zoomScale="115" zoomScaleNormal="115" zoomScalePageLayoutView="115" workbookViewId="0">
      <selection activeCell="D5" sqref="D5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47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2023-04-28T11:29:44Z</cp:lastPrinted>
  <dcterms:created xsi:type="dcterms:W3CDTF">2015-01-16T12:38:28Z</dcterms:created>
  <dcterms:modified xsi:type="dcterms:W3CDTF">2023-04-28T11:29:49Z</dcterms:modified>
</cp:coreProperties>
</file>