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CONTROL CONTRATOS\2024\ESTADÍSTICAS TRIMESTRALES\3º trimestre\"/>
    </mc:Choice>
  </mc:AlternateContent>
  <bookViews>
    <workbookView xWindow="16875" yWindow="2160" windowWidth="11925" windowHeight="9540" tabRatio="891" activeTab="3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40" i="1" l="1"/>
  <c r="AE28" i="1"/>
  <c r="AE40" i="1" l="1"/>
  <c r="M40" i="1" s="1"/>
  <c r="AD40" i="1"/>
  <c r="E28" i="1"/>
  <c r="AD28" i="1"/>
  <c r="AE16" i="1"/>
  <c r="AC16" i="1" s="1"/>
  <c r="AD16" i="1"/>
  <c r="O28" i="1" l="1"/>
  <c r="AC40" i="1"/>
  <c r="E40" i="1"/>
  <c r="W40" i="1"/>
  <c r="C40" i="1"/>
  <c r="E16" i="1"/>
  <c r="U16" i="1"/>
  <c r="Y40" i="1"/>
  <c r="AA40" i="1"/>
  <c r="Y28" i="1"/>
  <c r="AC28" i="1"/>
  <c r="Y16" i="1"/>
  <c r="S16" i="1"/>
  <c r="W28" i="1"/>
  <c r="Q40" i="1" l="1"/>
  <c r="O40" i="1"/>
  <c r="Q28" i="1"/>
  <c r="I16" i="1"/>
  <c r="K28" i="1" l="1"/>
  <c r="S28" i="1"/>
  <c r="O16" i="1"/>
  <c r="Q16" i="1"/>
  <c r="K40" i="1"/>
  <c r="C28" i="1"/>
  <c r="G28" i="1"/>
  <c r="U28" i="1"/>
  <c r="I28" i="1"/>
  <c r="M28" i="1"/>
  <c r="M16" i="1"/>
  <c r="G16" i="1" l="1"/>
  <c r="K16" i="1"/>
  <c r="C16" i="1"/>
  <c r="I40" i="1" l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<sst xmlns="http://schemas.openxmlformats.org/spreadsheetml/2006/main" count="173" uniqueCount="53">
  <si>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</si>
  <si>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</si>
  <si>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</si>
  <si>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</si>
  <si>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</si>
  <si>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</si>
  <si>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</si>
  <si>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</si>
  <si>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</si>
  <si>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</si>
  <si>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</si>
  <si>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</si>
  <si>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</si>
  <si>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</si>
  <si>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</si>
  <si>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</si>
  <si>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</si>
  <si>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</si>
  <si>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</si>
  <si>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</si>
  <si>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</si>
  <si>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</si>
  <si>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</si>
  <si>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</si>
  <si>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</si>
  <si>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</si>
  <si>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</si>
  <si>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</si>
  <si>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</si>
  <si>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</si>
  <si>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</si>
  <si>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</si>
  <si>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</si>
  <si>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</si>
  <si>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</si>
  <si>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</si>
  <si>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</si>
  <si>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</si>
  <si>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</si>
  <si>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</si>
  <si>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</si>
  <si>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</si>
  <si>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</si>
  <si>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</si>
  <si>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</si>
  <si>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</si>
  <si>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</si>
  <si>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</si>
  <si>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</si>
  <si>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</si>
  <si>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</si>
  <si>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1 xullo - 30 setembro</t>
  </si>
  <si>
    <t>1 xullo- 30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</si>
</sst>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859899.69</c:v>
                </c:pt>
                <c:pt idx="1">
                  <c:v>801553.6</c:v>
                </c:pt>
                <c:pt idx="2">
                  <c:v>338096.46</c:v>
                </c:pt>
                <c:pt idx="3">
                  <c:v>61863.34</c:v>
                </c:pt>
                <c:pt idx="4">
                  <c:v>175490.41</c:v>
                </c:pt>
                <c:pt idx="5">
                  <c:v>78399.23</c:v>
                </c:pt>
                <c:pt idx="6">
                  <c:v>36842.9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4991.08</c:v>
                </c:pt>
                <c:pt idx="3">
                  <c:v>0</c:v>
                </c:pt>
                <c:pt idx="4" formatCode="#,##0.00\ &quot;€&quot;">
                  <c:v>77319</c:v>
                </c:pt>
                <c:pt idx="5" formatCode="#,##0.00\ &quot;€&quot;">
                  <c:v>5756942.1799999997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3.5937765511269752E-2"/>
                  <c:y val="5.373140857392826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4.027166707254377E-3"/>
                  <c:y val="6.86168774357750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2.2289904483589036E-2"/>
                  <c:y val="5.54692595243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0.10649977000297649"/>
                  <c:y val="-1.171597868448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254340.97</c:v>
                </c:pt>
                <c:pt idx="1">
                  <c:v>0</c:v>
                </c:pt>
                <c:pt idx="2">
                  <c:v>27067.65</c:v>
                </c:pt>
                <c:pt idx="3">
                  <c:v>51914.65</c:v>
                </c:pt>
                <c:pt idx="4">
                  <c:v>239226.44</c:v>
                </c:pt>
                <c:pt idx="5">
                  <c:v>16637.5</c:v>
                </c:pt>
                <c:pt idx="6">
                  <c:v>94661.91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4.4444444444444446E-2</c:v>
                </c:pt>
                <c:pt idx="1">
                  <c:v>0.2</c:v>
                </c:pt>
                <c:pt idx="2" formatCode="0.00%">
                  <c:v>0.3888888888888889</c:v>
                </c:pt>
                <c:pt idx="3">
                  <c:v>5.5555555555555552E-2</c:v>
                </c:pt>
                <c:pt idx="4">
                  <c:v>4.4444444444444446E-2</c:v>
                </c:pt>
                <c:pt idx="5">
                  <c:v>0.23333333333333334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9.0909090909090912E-2</c:v>
                </c:pt>
                <c:pt idx="3">
                  <c:v>0</c:v>
                </c:pt>
                <c:pt idx="4">
                  <c:v>0.18181818181818182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1.2951936025601574E-2"/>
                  <c:y val="-1.5031018849916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3.3333333333333333E-2</c:v>
                </c:pt>
                <c:pt idx="1">
                  <c:v>0</c:v>
                </c:pt>
                <c:pt idx="2" formatCode="0.00%">
                  <c:v>0.36666666666666664</c:v>
                </c:pt>
                <c:pt idx="3">
                  <c:v>0.1</c:v>
                </c:pt>
                <c:pt idx="4">
                  <c:v>0.1</c:v>
                </c:pt>
                <c:pt idx="5">
                  <c:v>6.6666666666666666E-2</c:v>
                </c:pt>
                <c:pt idx="6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terceiro</a:t>
          </a:r>
          <a:r>
            <a:rPr lang="es-ES" sz="900" baseline="0"/>
            <a:t> </a:t>
          </a:r>
          <a:r>
            <a:rPr lang="es-ES" sz="900"/>
            <a:t>trimestre de 2024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4</xdr:col>
      <xdr:colOff>723900</xdr:colOff>
      <xdr:row>39</xdr:row>
      <xdr:rowOff>142875</xdr:rowOff>
    </xdr:from>
    <xdr:to>
      <xdr:col>7</xdr:col>
      <xdr:colOff>237490</xdr:colOff>
      <xdr:row>42</xdr:row>
      <xdr:rowOff>118110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7572375"/>
          <a:ext cx="1799590" cy="54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13" workbookViewId="0">
      <selection activeCell="D41" sqref="D41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view="pageLayout" topLeftCell="O4" zoomScaleNormal="100" workbookViewId="0">
      <selection activeCell="Y40" sqref="Y40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3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74" t="s">
        <v>17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79" t="s"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2:33" ht="15" customHeight="1" x14ac:dyDescent="0.25">
      <c r="B7" s="60" t="s">
        <v>18</v>
      </c>
      <c r="C7" s="60"/>
      <c r="D7" s="60"/>
      <c r="E7" s="60"/>
      <c r="F7" s="60" t="s">
        <v>4</v>
      </c>
      <c r="G7" s="60"/>
      <c r="H7" s="60"/>
      <c r="I7" s="60"/>
      <c r="J7" s="60" t="s">
        <v>5</v>
      </c>
      <c r="K7" s="61"/>
      <c r="L7" s="61"/>
      <c r="M7" s="61"/>
      <c r="N7" s="61"/>
      <c r="O7" s="61"/>
      <c r="P7" s="61"/>
      <c r="Q7" s="61"/>
      <c r="R7" s="60" t="s">
        <v>33</v>
      </c>
      <c r="S7" s="60"/>
      <c r="T7" s="60"/>
      <c r="U7" s="60"/>
      <c r="V7" s="59" t="s">
        <v>46</v>
      </c>
      <c r="W7" s="59"/>
      <c r="X7" s="59"/>
      <c r="Y7" s="59"/>
      <c r="Z7" s="59" t="s">
        <v>47</v>
      </c>
      <c r="AA7" s="59"/>
      <c r="AB7" s="59"/>
      <c r="AC7" s="59"/>
      <c r="AD7" s="59" t="s">
        <v>31</v>
      </c>
      <c r="AE7" s="59"/>
    </row>
    <row r="8" spans="2:33" ht="22.5" customHeight="1" x14ac:dyDescent="0.25">
      <c r="B8" s="62" t="s">
        <v>2</v>
      </c>
      <c r="C8" s="62"/>
      <c r="D8" s="62"/>
      <c r="E8" s="62"/>
      <c r="F8" s="62" t="s">
        <v>3</v>
      </c>
      <c r="G8" s="62"/>
      <c r="H8" s="62"/>
      <c r="I8" s="62"/>
      <c r="J8" s="62" t="s">
        <v>40</v>
      </c>
      <c r="K8" s="73"/>
      <c r="L8" s="73"/>
      <c r="M8" s="73"/>
      <c r="N8" s="62" t="s">
        <v>41</v>
      </c>
      <c r="O8" s="62"/>
      <c r="P8" s="62"/>
      <c r="Q8" s="62"/>
      <c r="R8" s="62" t="s">
        <v>36</v>
      </c>
      <c r="S8" s="62"/>
      <c r="T8" s="62"/>
      <c r="U8" s="62"/>
      <c r="V8" s="51"/>
      <c r="W8" s="51"/>
      <c r="X8" s="51"/>
      <c r="Y8" s="51"/>
      <c r="Z8" s="51"/>
      <c r="AA8" s="51"/>
      <c r="AB8" s="51"/>
      <c r="AC8" s="51"/>
      <c r="AD8" s="59"/>
      <c r="AE8" s="59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1</v>
      </c>
      <c r="K16" s="49">
        <f>J16/AD16</f>
        <v>9.0909090909090912E-2</v>
      </c>
      <c r="L16" s="37">
        <v>4991.08</v>
      </c>
      <c r="M16" s="22">
        <f>L16/AE16</f>
        <v>8.5474642604325512E-4</v>
      </c>
      <c r="N16" s="38">
        <v>0</v>
      </c>
      <c r="O16" s="49">
        <f>N16/AD16</f>
        <v>0</v>
      </c>
      <c r="P16" s="37">
        <v>0</v>
      </c>
      <c r="Q16" s="22">
        <f>P16/AE16</f>
        <v>0</v>
      </c>
      <c r="R16" s="39">
        <v>2</v>
      </c>
      <c r="S16" s="49">
        <f>R16/$AD16</f>
        <v>0.18181818181818182</v>
      </c>
      <c r="T16" s="40">
        <v>77319</v>
      </c>
      <c r="U16" s="22">
        <f>T16/$AE16</f>
        <v>1.3241250173356957E-2</v>
      </c>
      <c r="V16" s="39">
        <v>8</v>
      </c>
      <c r="W16" s="49">
        <v>0</v>
      </c>
      <c r="X16" s="40">
        <v>5756942.1799999997</v>
      </c>
      <c r="Y16" s="22">
        <f>X16/$AE$16</f>
        <v>0.9859040034005998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11</v>
      </c>
      <c r="AE16" s="30">
        <f>SUM(D16+H16+L16+P16+T16+X16+AB16)</f>
        <v>5839252.2599999998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80" t="s">
        <v>21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</row>
    <row r="19" spans="2:33" ht="15" customHeight="1" x14ac:dyDescent="0.25">
      <c r="B19" s="60" t="s">
        <v>18</v>
      </c>
      <c r="C19" s="60"/>
      <c r="D19" s="60"/>
      <c r="E19" s="60"/>
      <c r="F19" s="60" t="s">
        <v>4</v>
      </c>
      <c r="G19" s="60"/>
      <c r="H19" s="60"/>
      <c r="I19" s="60"/>
      <c r="J19" s="63" t="s">
        <v>5</v>
      </c>
      <c r="K19" s="64"/>
      <c r="L19" s="64"/>
      <c r="M19" s="64"/>
      <c r="N19" s="64"/>
      <c r="O19" s="64"/>
      <c r="P19" s="64"/>
      <c r="Q19" s="65"/>
      <c r="R19" s="60" t="s">
        <v>34</v>
      </c>
      <c r="S19" s="60"/>
      <c r="T19" s="60"/>
      <c r="U19" s="60"/>
      <c r="V19" s="53" t="s">
        <v>46</v>
      </c>
      <c r="W19" s="54"/>
      <c r="X19" s="54"/>
      <c r="Y19" s="55"/>
      <c r="Z19" s="53" t="s">
        <v>47</v>
      </c>
      <c r="AA19" s="54"/>
      <c r="AB19" s="54"/>
      <c r="AC19" s="55"/>
      <c r="AD19" s="59" t="s">
        <v>31</v>
      </c>
      <c r="AE19" s="59"/>
    </row>
    <row r="20" spans="2:33" ht="27.75" customHeight="1" x14ac:dyDescent="0.25">
      <c r="B20" s="62" t="s">
        <v>12</v>
      </c>
      <c r="C20" s="62"/>
      <c r="D20" s="62"/>
      <c r="E20" s="62"/>
      <c r="F20" s="66" t="s">
        <v>6</v>
      </c>
      <c r="G20" s="66"/>
      <c r="H20" s="66"/>
      <c r="I20" s="66"/>
      <c r="J20" s="67" t="s">
        <v>42</v>
      </c>
      <c r="K20" s="68"/>
      <c r="L20" s="68"/>
      <c r="M20" s="69"/>
      <c r="N20" s="66" t="s">
        <v>44</v>
      </c>
      <c r="O20" s="66"/>
      <c r="P20" s="66"/>
      <c r="Q20" s="66"/>
      <c r="R20" s="66" t="s">
        <v>37</v>
      </c>
      <c r="S20" s="66"/>
      <c r="T20" s="66"/>
      <c r="U20" s="66"/>
      <c r="V20" s="56"/>
      <c r="W20" s="57"/>
      <c r="X20" s="57"/>
      <c r="Y20" s="58"/>
      <c r="Z20" s="56"/>
      <c r="AA20" s="57"/>
      <c r="AB20" s="57"/>
      <c r="AC20" s="58"/>
      <c r="AD20" s="59"/>
      <c r="AE20" s="59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4</v>
      </c>
      <c r="C28" s="21">
        <f>B28/AD28</f>
        <v>4.4444444444444446E-2</v>
      </c>
      <c r="D28" s="37">
        <v>859899.69</v>
      </c>
      <c r="E28" s="22">
        <f>D28/AE28</f>
        <v>0.36558097382771321</v>
      </c>
      <c r="F28" s="38">
        <v>18</v>
      </c>
      <c r="G28" s="21">
        <f>F28/AD28</f>
        <v>0.2</v>
      </c>
      <c r="H28" s="37">
        <v>801553.6</v>
      </c>
      <c r="I28" s="22">
        <f>H28/AE28</f>
        <v>0.34077549866672158</v>
      </c>
      <c r="J28" s="42">
        <v>35</v>
      </c>
      <c r="K28" s="22">
        <f>J28/AD28</f>
        <v>0.3888888888888889</v>
      </c>
      <c r="L28" s="37">
        <v>338096.46</v>
      </c>
      <c r="M28" s="22">
        <f>L28/AE28</f>
        <v>0.14373959489914748</v>
      </c>
      <c r="N28" s="38">
        <v>5</v>
      </c>
      <c r="O28" s="49">
        <f>N28/AD28</f>
        <v>5.5555555555555552E-2</v>
      </c>
      <c r="P28" s="37">
        <v>61863.34</v>
      </c>
      <c r="Q28" s="22">
        <f>P28/AE28</f>
        <v>2.6300811995216469E-2</v>
      </c>
      <c r="R28" s="38">
        <v>4</v>
      </c>
      <c r="S28" s="21">
        <f>R28/AD28</f>
        <v>4.4444444444444446E-2</v>
      </c>
      <c r="T28" s="37">
        <v>175490.41</v>
      </c>
      <c r="U28" s="22">
        <f>T28/AE28</f>
        <v>7.4608649975469427E-2</v>
      </c>
      <c r="V28" s="39">
        <v>21</v>
      </c>
      <c r="W28" s="21">
        <f>V28/$AD28</f>
        <v>0.23333333333333334</v>
      </c>
      <c r="X28" s="37">
        <v>78399.23</v>
      </c>
      <c r="Y28" s="22">
        <f>X28/$AE28</f>
        <v>3.333094218320147E-2</v>
      </c>
      <c r="Z28" s="39">
        <v>3</v>
      </c>
      <c r="AA28" s="21">
        <v>0</v>
      </c>
      <c r="AB28" s="37">
        <v>36842.9</v>
      </c>
      <c r="AC28" s="22">
        <f>AB28/$AE28</f>
        <v>1.5663528452530384E-2</v>
      </c>
      <c r="AD28" s="36">
        <f>SUM(B28+F28+J28+N28+R28+V28+Z28)</f>
        <v>90</v>
      </c>
      <c r="AE28" s="30">
        <f>SUM(D28+H28+L28+P28+T28+X28+AB28)</f>
        <v>2352145.63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80" t="s">
        <v>27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3" ht="15" customHeight="1" x14ac:dyDescent="0.25">
      <c r="B31" s="60" t="s">
        <v>18</v>
      </c>
      <c r="C31" s="60"/>
      <c r="D31" s="60"/>
      <c r="E31" s="60"/>
      <c r="F31" s="60" t="s">
        <v>4</v>
      </c>
      <c r="G31" s="60"/>
      <c r="H31" s="60"/>
      <c r="I31" s="60"/>
      <c r="J31" s="63" t="s">
        <v>5</v>
      </c>
      <c r="K31" s="64"/>
      <c r="L31" s="64"/>
      <c r="M31" s="64"/>
      <c r="N31" s="64"/>
      <c r="O31" s="64"/>
      <c r="P31" s="64"/>
      <c r="Q31" s="65"/>
      <c r="R31" s="60" t="s">
        <v>34</v>
      </c>
      <c r="S31" s="60"/>
      <c r="T31" s="60"/>
      <c r="U31" s="60"/>
      <c r="V31" s="53" t="s">
        <v>46</v>
      </c>
      <c r="W31" s="54"/>
      <c r="X31" s="54"/>
      <c r="Y31" s="55"/>
      <c r="Z31" s="53" t="s">
        <v>47</v>
      </c>
      <c r="AA31" s="54"/>
      <c r="AB31" s="54"/>
      <c r="AC31" s="55"/>
      <c r="AD31" s="59" t="s">
        <v>31</v>
      </c>
      <c r="AE31" s="59"/>
    </row>
    <row r="32" spans="2:33" ht="27.75" customHeight="1" x14ac:dyDescent="0.25">
      <c r="B32" s="62" t="s">
        <v>10</v>
      </c>
      <c r="C32" s="62"/>
      <c r="D32" s="62"/>
      <c r="E32" s="62"/>
      <c r="F32" s="62" t="s">
        <v>7</v>
      </c>
      <c r="G32" s="62"/>
      <c r="H32" s="62"/>
      <c r="I32" s="62"/>
      <c r="J32" s="70" t="s">
        <v>43</v>
      </c>
      <c r="K32" s="71"/>
      <c r="L32" s="71"/>
      <c r="M32" s="72"/>
      <c r="N32" s="62" t="s">
        <v>45</v>
      </c>
      <c r="O32" s="62"/>
      <c r="P32" s="62"/>
      <c r="Q32" s="62"/>
      <c r="R32" s="62" t="s">
        <v>38</v>
      </c>
      <c r="S32" s="62"/>
      <c r="T32" s="62"/>
      <c r="U32" s="62"/>
      <c r="V32" s="56"/>
      <c r="W32" s="57"/>
      <c r="X32" s="57"/>
      <c r="Y32" s="58"/>
      <c r="Z32" s="56"/>
      <c r="AA32" s="57"/>
      <c r="AB32" s="57"/>
      <c r="AC32" s="58"/>
      <c r="AD32" s="59"/>
      <c r="AE32" s="59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1</v>
      </c>
      <c r="C40" s="21">
        <f>B40/AD40</f>
        <v>3.3333333333333333E-2</v>
      </c>
      <c r="D40" s="37">
        <v>254340.97</v>
      </c>
      <c r="E40" s="44">
        <f>D40/AE40</f>
        <v>0.37192556451633657</v>
      </c>
      <c r="F40" s="38">
        <v>0</v>
      </c>
      <c r="G40" s="21">
        <f>F40/AD40</f>
        <v>0</v>
      </c>
      <c r="H40" s="37">
        <v>0</v>
      </c>
      <c r="I40" s="22">
        <f>H40/AE40</f>
        <v>0</v>
      </c>
      <c r="J40" s="39">
        <v>11</v>
      </c>
      <c r="K40" s="22">
        <f>J40/AD40</f>
        <v>0.36666666666666664</v>
      </c>
      <c r="L40" s="37">
        <v>27067.65</v>
      </c>
      <c r="M40" s="22">
        <f>L40/AE40</f>
        <v>3.9581318756394687E-2</v>
      </c>
      <c r="N40" s="38">
        <v>3</v>
      </c>
      <c r="O40" s="21">
        <f>N40/AD40</f>
        <v>0.1</v>
      </c>
      <c r="P40" s="37">
        <v>51914.65</v>
      </c>
      <c r="Q40" s="22">
        <f>P40/AE40</f>
        <v>7.5915356884571267E-2</v>
      </c>
      <c r="R40" s="38">
        <v>3</v>
      </c>
      <c r="S40" s="21">
        <f>R40/AD40</f>
        <v>0.1</v>
      </c>
      <c r="T40" s="37">
        <v>239226.44</v>
      </c>
      <c r="U40" s="22">
        <f>T40/AE40</f>
        <v>0.34982342303811109</v>
      </c>
      <c r="V40" s="39">
        <v>2</v>
      </c>
      <c r="W40" s="21">
        <f>V40/$AD40</f>
        <v>6.6666666666666666E-2</v>
      </c>
      <c r="X40" s="37">
        <v>16637.5</v>
      </c>
      <c r="Y40" s="22">
        <f>X40/$AE40</f>
        <v>2.4329197060310614E-2</v>
      </c>
      <c r="Z40" s="39">
        <v>10</v>
      </c>
      <c r="AA40" s="21">
        <f>Z40/$AD40</f>
        <v>0.33333333333333331</v>
      </c>
      <c r="AB40" s="37">
        <v>94661.91</v>
      </c>
      <c r="AC40" s="22">
        <f>AB40/$AE40</f>
        <v>0.13842513974427575</v>
      </c>
      <c r="AD40" s="36">
        <f>SUM(B40+F40+J40+N40+R40+V40+Z40)</f>
        <v>30</v>
      </c>
      <c r="AE40" s="30">
        <f>SUM(D40+H40+L40+P40+T40+X40+AB40)</f>
        <v>683849.12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78" t="s">
        <v>11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76" t="s">
        <v>16</v>
      </c>
      <c r="S43" s="77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5</v>
      </c>
      <c r="C51" s="10">
        <f>+B51/R51</f>
        <v>0.15625</v>
      </c>
      <c r="D51" s="4">
        <f>SUM(D40,D28,D16)</f>
        <v>1114240.6599999999</v>
      </c>
      <c r="E51" s="5">
        <f>D51/S51</f>
        <v>0.462757175172961</v>
      </c>
      <c r="F51" s="6">
        <f>SUM(F40,F28,F16)</f>
        <v>18</v>
      </c>
      <c r="G51" s="10">
        <f>+F51/R51</f>
        <v>0.5625</v>
      </c>
      <c r="H51" s="4">
        <f>SUM(H40,H28,H16)</f>
        <v>801553.6</v>
      </c>
      <c r="I51" s="5">
        <f>H51/S51</f>
        <v>0.33289458283250722</v>
      </c>
      <c r="J51" s="5"/>
      <c r="K51" s="5"/>
      <c r="L51" s="5"/>
      <c r="M51" s="5"/>
      <c r="N51" s="6">
        <f>SUM(R40,R28,R16)</f>
        <v>9</v>
      </c>
      <c r="O51" s="10">
        <f>+N51/R51</f>
        <v>0.28125</v>
      </c>
      <c r="P51" s="4">
        <f>SUM(T40,T28,T16)</f>
        <v>492035.85</v>
      </c>
      <c r="Q51" s="5">
        <f>P51/S51</f>
        <v>0.20434824199453175</v>
      </c>
      <c r="R51" s="7">
        <f>+B51+F51+N51</f>
        <v>32</v>
      </c>
      <c r="S51" s="8">
        <f>+D51+H51+P51</f>
        <v>2407830.11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7" orientation="landscape" r:id="rId1"/>
  <headerFooter scaleWithDoc="0">
    <oddHeader>&amp;R&amp;UEstadísticas de contratación</oddHeader>
    <oddFooter xml:space="preserve">&amp;R&amp;9&amp;P de &amp;N
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view="pageLayout" topLeftCell="A37" zoomScale="125" zoomScaleNormal="125" zoomScalePageLayoutView="125" workbookViewId="0">
      <selection activeCell="B6" sqref="B6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5" t="s">
        <v>52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&amp;R&amp;"Calibri,Normal"&amp;U&amp;K000000Estadísticas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view="pageLayout" zoomScale="115" zoomScaleNormal="115" zoomScalePageLayoutView="11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5" t="s">
        <v>51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&amp;R&amp;UEstadísticas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2024-07-05T09:58:11Z</cp:lastPrinted>
  <dcterms:created xsi:type="dcterms:W3CDTF">2015-01-16T12:38:28Z</dcterms:created>
  <dcterms:modified xsi:type="dcterms:W3CDTF">2024-10-11T11:52:04Z</dcterms:modified>
</cp:coreProperties>
</file>