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uis\Downloads\"/>
    </mc:Choice>
  </mc:AlternateContent>
  <xr:revisionPtr revIDLastSave="0" documentId="8_{64F9F75D-951E-44C6-9503-49E8AC304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Oficial 2022" sheetId="5" r:id="rId1"/>
  </sheets>
  <definedNames>
    <definedName name="_xlnm._FilterDatabase" localSheetId="0" hidden="1">'Modelo Oficial 2022'!$B$8:$N$73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5" l="1"/>
  <c r="M15" i="5"/>
  <c r="M16" i="5"/>
  <c r="M18" i="5"/>
  <c r="M19" i="5"/>
  <c r="M17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53" i="5"/>
  <c r="M48" i="5"/>
  <c r="M46" i="5"/>
  <c r="M39" i="5"/>
  <c r="M40" i="5"/>
  <c r="M41" i="5"/>
  <c r="M42" i="5"/>
  <c r="M38" i="5"/>
  <c r="M43" i="5" s="1"/>
  <c r="M26" i="5"/>
  <c r="M27" i="5"/>
  <c r="M28" i="5"/>
  <c r="M29" i="5"/>
  <c r="M30" i="5"/>
  <c r="M31" i="5"/>
  <c r="M32" i="5"/>
  <c r="M33" i="5"/>
  <c r="M34" i="5"/>
  <c r="M35" i="5"/>
  <c r="M36" i="5"/>
  <c r="M25" i="5"/>
  <c r="M22" i="5"/>
  <c r="M23" i="5"/>
  <c r="M21" i="5"/>
  <c r="M24" i="5" s="1"/>
  <c r="M12" i="5"/>
  <c r="M13" i="5"/>
  <c r="M11" i="5"/>
  <c r="M44" i="5"/>
  <c r="M45" i="5" s="1"/>
  <c r="M49" i="5"/>
  <c r="M20" i="5" l="1"/>
  <c r="M72" i="5"/>
  <c r="M14" i="5"/>
  <c r="M47" i="5"/>
  <c r="M50" i="5" l="1"/>
  <c r="M52" i="5" s="1"/>
  <c r="M73" i="5" s="1"/>
</calcChain>
</file>

<file path=xl/sharedStrings.xml><?xml version="1.0" encoding="utf-8"?>
<sst xmlns="http://schemas.openxmlformats.org/spreadsheetml/2006/main" count="340" uniqueCount="152">
  <si>
    <t>Madrid</t>
  </si>
  <si>
    <t>CAIXA FIXA</t>
  </si>
  <si>
    <t xml:space="preserve">Persoa interesada </t>
  </si>
  <si>
    <t>Cargo</t>
  </si>
  <si>
    <t>Datas</t>
  </si>
  <si>
    <t>Concepto</t>
  </si>
  <si>
    <t>Lugar</t>
  </si>
  <si>
    <t>Total</t>
  </si>
  <si>
    <t>CORPORACION 2019-2023</t>
  </si>
  <si>
    <t>Total =</t>
  </si>
  <si>
    <r>
      <t xml:space="preserve">Outros </t>
    </r>
    <r>
      <rPr>
        <b/>
        <sz val="8"/>
        <color theme="1"/>
        <rFont val="Corbel"/>
        <family val="2"/>
      </rPr>
      <t>(peaxes, aparcadoiros, inscripcións, matrículas...)</t>
    </r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</si>
  <si>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</si>
  <si>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</si>
  <si>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</si>
  <si>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</si>
  <si>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</si>
  <si>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</si>
  <si>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Deputada</t>
  </si>
  <si>
    <t xml:space="preserve"> </t>
  </si>
  <si>
    <t>Deputado</t>
  </si>
  <si>
    <t>Silva Rego, María del Carmen</t>
  </si>
  <si>
    <t>Presidenta</t>
  </si>
  <si>
    <t>Iglesias Gonzalez, Ana Laura</t>
  </si>
  <si>
    <t>Agis Gomez, Gregorio Luis</t>
  </si>
  <si>
    <t>TOTAL GASTOS DE VÍAXE ANO 2022 =</t>
  </si>
  <si>
    <r>
      <t>GASTOS DE VIAXE DAS PERSOAS DEPUTADAS NO ANO</t>
    </r>
    <r>
      <rPr>
        <b/>
        <sz val="16"/>
        <color theme="0"/>
        <rFont val="Corbel"/>
        <family val="2"/>
      </rPr>
      <t xml:space="preserve"> </t>
    </r>
    <r>
      <rPr>
        <b/>
        <sz val="12"/>
        <color theme="0"/>
        <rFont val="Corbel"/>
        <family val="2"/>
      </rPr>
      <t>2022</t>
    </r>
  </si>
  <si>
    <t>19 ao 21 xaneiro</t>
  </si>
  <si>
    <t>FITUR</t>
  </si>
  <si>
    <t>Nº EXPEDIENTE</t>
  </si>
  <si>
    <t>20 e 21 febreiro</t>
  </si>
  <si>
    <t>León</t>
  </si>
  <si>
    <t>Asistencia á Sesión do Pleno da comsión de Diputacións Provinciais, Cabildos e Conselos Insulares</t>
  </si>
  <si>
    <t>NOMINA</t>
  </si>
  <si>
    <t>Benitez Fernández, Uxío</t>
  </si>
  <si>
    <t>16 ao 19 novembro</t>
  </si>
  <si>
    <r>
      <t xml:space="preserve">* </t>
    </r>
    <r>
      <rPr>
        <b/>
        <sz val="9"/>
        <color theme="1"/>
        <rFont val="Corbel"/>
        <family val="2"/>
      </rPr>
      <t xml:space="preserve">Evento Policy Lab Eukn para España </t>
    </r>
    <r>
      <rPr>
        <sz val="9"/>
        <color theme="1"/>
        <rFont val="Corbel"/>
        <family val="2"/>
      </rPr>
      <t>(16,11.2021) organizado polo Ministerio de Transportes Mobilidade e Axenda Urbana e a Rede Europea Do Coñecemento Urbano EUKN.
*</t>
    </r>
    <r>
      <rPr>
        <b/>
        <sz val="9"/>
        <color theme="1"/>
        <rFont val="Corbel"/>
        <family val="2"/>
      </rPr>
      <t xml:space="preserve"> Reunión Secretario Xeral para o Reto Demográfico</t>
    </r>
    <r>
      <rPr>
        <sz val="9"/>
        <color theme="1"/>
        <rFont val="Corbel"/>
        <family val="2"/>
      </rPr>
      <t xml:space="preserve"> (17.11.2021) co fin de presentar o proxecto do primeiro parque transfronterizo de Europa "Parque da Amizade" que pretende unir os municipios de Tomiño (Galicia) e Vila Nova de Cerdeira (Portugal) mediante unha pasarela peonil para peóns e bicicletas sobre o Río Miño.
*</t>
    </r>
    <r>
      <rPr>
        <b/>
        <sz val="9"/>
        <color theme="1"/>
        <rFont val="Corbel"/>
        <family val="2"/>
      </rPr>
      <t xml:space="preserve"> Xornada Técnica sobre Aparcamentos Seguros para garantir a Mobilidade en Bici</t>
    </r>
    <r>
      <rPr>
        <sz val="9"/>
        <color theme="1"/>
        <rFont val="Corbel"/>
        <family val="2"/>
      </rPr>
      <t xml:space="preserve"> (18.11.2021) organizada pola Rede de Cidades pola Bicicleta.
* </t>
    </r>
    <r>
      <rPr>
        <b/>
        <sz val="9"/>
        <color theme="1"/>
        <rFont val="Corbel"/>
        <family val="2"/>
      </rPr>
      <t>Reunión con Ginés Garrido de Burgos&amp;Garrido Arquitectos</t>
    </r>
    <r>
      <rPr>
        <sz val="9"/>
        <color theme="1"/>
        <rFont val="Corbel"/>
        <family val="2"/>
      </rPr>
      <t xml:space="preserve"> (19.11.2021)  empresa adxudicataria da redacción do anteproxecto e da eventual redaciión do proxecto constructivo dunha ponte internacional para peóns e bicicletas sobre o Río Miño entreTomiño e Vila Nova de Cerdeira.</t>
    </r>
  </si>
  <si>
    <t>25 de abril</t>
  </si>
  <si>
    <t>Reunicón da Subcomisión Permanente do Pleno da Comisión de Deputacións Provinciais, Cabildos e Consellos Insulares</t>
  </si>
  <si>
    <t>22 ao 24 abril</t>
  </si>
  <si>
    <t>(Santa FE) Granada</t>
  </si>
  <si>
    <t>Acto Commemorativos do 530 aniversario da firma das capitulacions de Santa FE</t>
  </si>
  <si>
    <t xml:space="preserve">Deputado </t>
  </si>
  <si>
    <t>01 ao 03 Febreiro</t>
  </si>
  <si>
    <r>
      <t xml:space="preserve">Co motivo do proxecto da </t>
    </r>
    <r>
      <rPr>
        <b/>
        <sz val="9"/>
        <color theme="1"/>
        <rFont val="Corbel"/>
        <family val="2"/>
      </rPr>
      <t>Ponte Internacional sobre o Rio Miño e da Rede Agora,</t>
    </r>
    <r>
      <rPr>
        <sz val="9"/>
        <color theme="1"/>
        <rFont val="Corbel"/>
        <family val="2"/>
      </rPr>
      <t xml:space="preserve"> asiste as seguintes reunións:
*</t>
    </r>
    <r>
      <rPr>
        <b/>
        <sz val="9"/>
        <color theme="1"/>
        <rFont val="Corbel"/>
        <family val="2"/>
      </rPr>
      <t xml:space="preserve"> Reunión preparativa con arquitectos</t>
    </r>
    <r>
      <rPr>
        <sz val="9"/>
        <color theme="1"/>
        <rFont val="Corbel"/>
        <family val="2"/>
      </rPr>
      <t xml:space="preserve"> encargados de redactar o anteproxecto da Ponte Peonil sobre o Rio Miño,  Burgos&amp;Garrido Arquitectos.
* </t>
    </r>
    <r>
      <rPr>
        <b/>
        <sz val="9"/>
        <color theme="1"/>
        <rFont val="Corbel"/>
        <family val="2"/>
      </rPr>
      <t>Reunión da Deputación e do Concello de Tomiño</t>
    </r>
    <r>
      <rPr>
        <sz val="9"/>
        <color theme="1"/>
        <rFont val="Corbel"/>
        <family val="2"/>
      </rPr>
      <t xml:space="preserve"> para preparar a estratexia conxunta
* </t>
    </r>
    <r>
      <rPr>
        <b/>
        <sz val="9"/>
        <color theme="1"/>
        <rFont val="Corbel"/>
        <family val="2"/>
      </rPr>
      <t>Reunión co Secretario de Estado de Medio Ambiente</t>
    </r>
    <r>
      <rPr>
        <sz val="9"/>
        <color theme="1"/>
        <rFont val="Corbel"/>
        <family val="2"/>
      </rPr>
      <t xml:space="preserve">.
* </t>
    </r>
    <r>
      <rPr>
        <b/>
        <sz val="9"/>
        <color theme="1"/>
        <rFont val="Corbel"/>
        <family val="2"/>
      </rPr>
      <t>Reunión coa Secretaría Xeral de Transportes e Mobilidade</t>
    </r>
  </si>
  <si>
    <t>Asistencia a reunión có Secretario de Estado de Medio Ambiente</t>
  </si>
  <si>
    <t>02 de Febreiro</t>
  </si>
  <si>
    <t>Bilbao</t>
  </si>
  <si>
    <t>6, 7 e 8 maio</t>
  </si>
  <si>
    <t>Asistencia a Feira de Expovacciones 2022</t>
  </si>
  <si>
    <t>11, 12 e 13 maio</t>
  </si>
  <si>
    <t>Asistencia a V Conferencia de Presidencias de Deputacións Provinciais, Cabildos e Consellos Ïnsulares</t>
  </si>
  <si>
    <t>Valencia</t>
  </si>
  <si>
    <t>Asistencia á reunión do Consello de Goberno da Rede de EELL para á Axenda 2030 e á participación nas xornadas "Os Gobernos Locais e o proceso de  implementación da Axenda 2030"</t>
  </si>
  <si>
    <t>Albacete</t>
  </si>
  <si>
    <t>Asistencia a reunión con D. Fernando Valdés Verelst, Secretario de Estado de Turismo e asistencia á conferencia internacional "Los Puentes de las Mujeres propuestas desde el sur para el cambio global"</t>
  </si>
  <si>
    <t>19 de
 maio</t>
  </si>
  <si>
    <t>17, 18 e 19  maio</t>
  </si>
  <si>
    <t>Gómez Díaz, Gorka</t>
  </si>
  <si>
    <t>Ourense</t>
  </si>
  <si>
    <t>Asistencia a ao partido de cuartos de final da Copa SM a Raíña de Futbol Sala (Marín Futsal - STV Rodán FS)</t>
  </si>
  <si>
    <t>6 de
maio</t>
  </si>
  <si>
    <t>Asistencia ao Congreso Digital Tourist 2022</t>
  </si>
  <si>
    <t>Benidorm</t>
  </si>
  <si>
    <t>Total=</t>
  </si>
  <si>
    <t>8,9 e 10 xuño</t>
  </si>
  <si>
    <t>15 xuño</t>
  </si>
  <si>
    <t>23 ao 25 maio</t>
  </si>
  <si>
    <t>Asistencia ao evento "Turismo, sector líder de la economía española"</t>
  </si>
  <si>
    <t>Asistencia ao IV Encontro de Xestores da Rede DTI</t>
  </si>
  <si>
    <t>(EL Ejido) 
Almeria</t>
  </si>
  <si>
    <t>21 xuño</t>
  </si>
  <si>
    <t>Presentación e concesión da organización dos Campionatos de Europa de Ciclocross 2021</t>
  </si>
  <si>
    <t>13 xullo</t>
  </si>
  <si>
    <t>Asistencia á Subcomisión Permanente do Pleno da Comisión de Deputacións Provinciais, Cabildos e Consello Insulares</t>
  </si>
  <si>
    <t>Asistencia a reunión con Maria Jose Galvez Salvador, Directora Xeral do Libro e Fomenta da Lectura</t>
  </si>
  <si>
    <t>18 xullo</t>
  </si>
  <si>
    <t>Lamas Salgueiro, Iria</t>
  </si>
  <si>
    <t>29 e 30 xuño</t>
  </si>
  <si>
    <t>Almeria</t>
  </si>
  <si>
    <t>Asistencia ao encontro da Rede de Entidades Locais para a Axenda 2030</t>
  </si>
  <si>
    <t>Rodriguez Díaz, Santos Hector</t>
  </si>
  <si>
    <t>4 xuño</t>
  </si>
  <si>
    <t>Asistencia á "XLIX Festa do Viño Tinto do Salnés</t>
  </si>
  <si>
    <t>Ribadumia</t>
  </si>
  <si>
    <t>19 ao 21 abril</t>
  </si>
  <si>
    <t>Asistencia no Senado a  Xornada da "Bicicleta, ciudad y estrategia"</t>
  </si>
  <si>
    <t>12 de agosto</t>
  </si>
  <si>
    <t>Pontevedra</t>
  </si>
  <si>
    <t>Asistencia a cea e posterior cerimonia de Entrega da Galardóns Amigos de Pontevedra no Pazoda Cultura</t>
  </si>
  <si>
    <t>Pleno da Comisión  de Deputacións Provinciais, Cabildos e Consellos Insulares</t>
  </si>
  <si>
    <t>La Palma</t>
  </si>
  <si>
    <t>30 xuño ao 1 de xullo</t>
  </si>
  <si>
    <t>22 ao 24 setembro</t>
  </si>
  <si>
    <t>Cádiz</t>
  </si>
  <si>
    <t>Asistencia a I Congreso Feminista  da provincia de Cádiz</t>
  </si>
  <si>
    <t>7 de setembro</t>
  </si>
  <si>
    <t>Asistencia ao acto institucional de Firma de Protocolos de Colaboración con Plans d eAcción Local de Axenda Urbana España</t>
  </si>
  <si>
    <t>4 de outubro</t>
  </si>
  <si>
    <t>Asistencia ao Congreso BNEW (Barcelona New Economy Week)</t>
  </si>
  <si>
    <t>Barcelona</t>
  </si>
  <si>
    <t>26 de setembro</t>
  </si>
  <si>
    <t>Asistencia á xornada Técnica da Futura Plataforma Intelixente de Destinos</t>
  </si>
  <si>
    <t>Malaga</t>
  </si>
  <si>
    <t>20 ao 22 setembro</t>
  </si>
  <si>
    <t>Murcia</t>
  </si>
  <si>
    <t xml:space="preserve">Asistencia á Semana Europea de Mobilidade de Cartaxena </t>
  </si>
  <si>
    <t>22 ao 23 setembro</t>
  </si>
  <si>
    <t>Asistencia a XV Asamblea Xeral da Rede Española de Cidades polo Clima</t>
  </si>
  <si>
    <t>2 ao 3 outubro</t>
  </si>
  <si>
    <t>Asistencia ao Pleno da Comisión de Deputacións Provinciais, Cabildos e Consellos Insulares</t>
  </si>
  <si>
    <t>Cáceres</t>
  </si>
  <si>
    <t>Mejías Sacaluga, Ana Maria</t>
  </si>
  <si>
    <t>13 de outubro</t>
  </si>
  <si>
    <t>Asistencia ao I Encontro Nacional das Oficinas Acelera Pyme</t>
  </si>
  <si>
    <t>18 ao 20 outubro</t>
  </si>
  <si>
    <t>Asistencia ao II Foro UPM-15-Minute City and Health</t>
  </si>
  <si>
    <t>22 ao 28 novembro</t>
  </si>
  <si>
    <t>Asistencia a "Gran Final das series mundiais de Triatlón"</t>
  </si>
  <si>
    <t>Abi Dabhi</t>
  </si>
  <si>
    <t>Mosquera Lorenzo, Jose Cesareo</t>
  </si>
  <si>
    <t>12 e 13 decembro</t>
  </si>
  <si>
    <t>Asistencia á Axencia Catalana de Resíduos</t>
  </si>
  <si>
    <t>López Font, Carlos</t>
  </si>
  <si>
    <t>30 nov. ao  1 dec.</t>
  </si>
  <si>
    <t>Asistencia á Asamblea Xeral da rede de Transparencia e Participación Cidadá</t>
  </si>
  <si>
    <t xml:space="preserve">Madrid </t>
  </si>
  <si>
    <t>28 ao 29 novembro</t>
  </si>
  <si>
    <t>Asistencia ao Congreso Camiños Xacobeos do Oeste</t>
  </si>
  <si>
    <t>Sevilla</t>
  </si>
  <si>
    <t>19 novembro</t>
  </si>
  <si>
    <t>Asistencia á Feria Internacional de Turismo de Interior (INTUR)</t>
  </si>
  <si>
    <t>Valladolid</t>
  </si>
  <si>
    <t>20 ao 23 novembro</t>
  </si>
  <si>
    <t xml:space="preserve">Asistencia ao III Congreso Mundial de Destinos Turisticos Intelixentes </t>
  </si>
  <si>
    <t>16 ao 17 novembro</t>
  </si>
  <si>
    <t>Asistencia á Asamblea Xeral da rede Española de Cidades Saudables</t>
  </si>
  <si>
    <t>14 ao 16 novembro</t>
  </si>
  <si>
    <t>Asistencia á III Asamblea da Rede de Entidades Locais para a Axenda 2030</t>
  </si>
  <si>
    <t>15 ao 18 novembro</t>
  </si>
  <si>
    <t>Asistencia ao 26º Vyodeal. Symposium Nacional de Vías e Obras da Administración Local</t>
  </si>
  <si>
    <t>Badajoz</t>
  </si>
  <si>
    <t>7 ao 8 novembro</t>
  </si>
  <si>
    <t>Asistencia á celebración dun Almorzo Informativo de Forum, Europa</t>
  </si>
  <si>
    <t>19 ao 21 novembro</t>
  </si>
  <si>
    <t>Sevilla e Bilbao</t>
  </si>
  <si>
    <t>20 ao 21 outubro</t>
  </si>
  <si>
    <t>Asistencia a reunión de Networking profesional</t>
  </si>
  <si>
    <t>11 ao 13 outubro</t>
  </si>
  <si>
    <t>Asistencia ao primeiro aniversario de "El periódico de España"</t>
  </si>
  <si>
    <t>Asistencia a Feira do Libro</t>
  </si>
  <si>
    <t>Frankfurt</t>
  </si>
  <si>
    <t>Asistencia aos Workshops Turismo Rías Baixas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</si>
</sst>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 tint="0.14999847407452621"/>
      <name val="Corbel"/>
      <family val="2"/>
    </font>
    <font>
      <b/>
      <sz val="9"/>
      <color theme="1"/>
      <name val="Corbel"/>
      <family val="2"/>
    </font>
    <font>
      <b/>
      <sz val="8"/>
      <color theme="1"/>
      <name val="Corbel"/>
      <family val="2"/>
    </font>
    <font>
      <sz val="9"/>
      <color theme="1"/>
      <name val="Corbel"/>
      <family val="2"/>
    </font>
    <font>
      <sz val="8"/>
      <color theme="1"/>
      <name val="Corbel"/>
      <family val="2"/>
    </font>
    <font>
      <b/>
      <sz val="10"/>
      <color theme="0"/>
      <name val="Corbel"/>
      <family val="2"/>
    </font>
    <font>
      <sz val="10"/>
      <color theme="1"/>
      <name val="Corbel"/>
      <family val="2"/>
    </font>
    <font>
      <b/>
      <u/>
      <sz val="20"/>
      <color rgb="FFC00000"/>
      <name val="Corbel"/>
      <family val="2"/>
    </font>
    <font>
      <b/>
      <sz val="10"/>
      <color theme="1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b/>
      <sz val="16"/>
      <color theme="0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4123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8" fontId="14" fillId="5" borderId="3" xfId="0" applyNumberFormat="1" applyFont="1" applyFill="1" applyBorder="1" applyAlignment="1">
      <alignment horizontal="right" vertical="center" wrapText="1"/>
    </xf>
    <xf numFmtId="8" fontId="11" fillId="4" borderId="4" xfId="0" applyNumberFormat="1" applyFont="1" applyFill="1" applyBorder="1" applyAlignment="1">
      <alignment horizontal="right" vertical="center" wrapText="1"/>
    </xf>
    <xf numFmtId="8" fontId="13" fillId="0" borderId="0" xfId="0" applyNumberFormat="1" applyFont="1" applyAlignment="1">
      <alignment wrapText="1"/>
    </xf>
    <xf numFmtId="164" fontId="0" fillId="0" borderId="0" xfId="0" applyNumberFormat="1"/>
    <xf numFmtId="8" fontId="4" fillId="0" borderId="3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right" vertical="center" wrapText="1"/>
    </xf>
    <xf numFmtId="8" fontId="5" fillId="5" borderId="2" xfId="0" applyNumberFormat="1" applyFont="1" applyFill="1" applyBorder="1" applyAlignment="1">
      <alignment horizontal="center" vertical="center" wrapText="1"/>
    </xf>
    <xf numFmtId="8" fontId="5" fillId="5" borderId="0" xfId="0" applyNumberFormat="1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8" fontId="5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8" fontId="4" fillId="0" borderId="3" xfId="0" applyNumberFormat="1" applyFont="1" applyBorder="1" applyAlignment="1">
      <alignment vertical="center" wrapText="1"/>
    </xf>
    <xf numFmtId="8" fontId="14" fillId="5" borderId="12" xfId="0" applyNumberFormat="1" applyFont="1" applyFill="1" applyBorder="1" applyAlignment="1">
      <alignment horizontal="right" vertical="center" wrapText="1"/>
    </xf>
    <xf numFmtId="8" fontId="5" fillId="5" borderId="13" xfId="0" applyNumberFormat="1" applyFont="1" applyFill="1" applyBorder="1" applyAlignment="1">
      <alignment horizontal="center" vertical="center" wrapText="1"/>
    </xf>
    <xf numFmtId="8" fontId="5" fillId="5" borderId="4" xfId="0" applyNumberFormat="1" applyFont="1" applyFill="1" applyBorder="1" applyAlignment="1">
      <alignment horizontal="center" vertical="center" wrapText="1"/>
    </xf>
    <xf numFmtId="8" fontId="5" fillId="5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8" fontId="5" fillId="5" borderId="5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8" fontId="9" fillId="5" borderId="1" xfId="0" applyNumberFormat="1" applyFont="1" applyFill="1" applyBorder="1" applyAlignment="1">
      <alignment horizontal="right" vertical="center" wrapText="1"/>
    </xf>
    <xf numFmtId="8" fontId="9" fillId="5" borderId="2" xfId="0" applyNumberFormat="1" applyFont="1" applyFill="1" applyBorder="1" applyAlignment="1">
      <alignment horizontal="right" vertical="center" wrapText="1"/>
    </xf>
    <xf numFmtId="8" fontId="9" fillId="5" borderId="11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104775</xdr:rowOff>
    </xdr:from>
    <xdr:to>
      <xdr:col>3</xdr:col>
      <xdr:colOff>1047750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8CAF69-1562-4A2D-A8DA-EED09994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95275"/>
          <a:ext cx="2886076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9654-923E-49C8-AD78-5D6E0425B0D1}">
  <sheetPr>
    <pageSetUpPr fitToPage="1"/>
  </sheetPr>
  <dimension ref="B1:M93"/>
  <sheetViews>
    <sheetView tabSelected="1" workbookViewId="0">
      <selection activeCell="D4" sqref="D4"/>
    </sheetView>
  </sheetViews>
  <sheetFormatPr baseColWidth="10" defaultRowHeight="15" x14ac:dyDescent="0.25"/>
  <cols>
    <col min="1" max="1" width="3" bestFit="1" customWidth="1"/>
    <col min="2" max="2" width="14.28515625" customWidth="1"/>
    <col min="3" max="3" width="12" bestFit="1" customWidth="1"/>
    <col min="4" max="4" width="37" customWidth="1"/>
    <col min="6" max="6" width="8.7109375" customWidth="1"/>
    <col min="7" max="7" width="48.5703125" style="42" customWidth="1"/>
    <col min="9" max="9" width="13.7109375" bestFit="1" customWidth="1"/>
    <col min="10" max="10" width="14.85546875" bestFit="1" customWidth="1"/>
    <col min="11" max="11" width="15.7109375" bestFit="1" customWidth="1"/>
    <col min="12" max="12" width="14.42578125" customWidth="1"/>
    <col min="13" max="13" width="14.28515625" bestFit="1" customWidth="1"/>
  </cols>
  <sheetData>
    <row r="1" spans="2:13" x14ac:dyDescent="0.25">
      <c r="C1" s="46"/>
      <c r="D1" s="46"/>
      <c r="E1" s="47" t="s">
        <v>8</v>
      </c>
      <c r="F1" s="47"/>
      <c r="G1" s="47"/>
      <c r="H1" s="47"/>
      <c r="I1" s="1"/>
      <c r="J1" s="1"/>
      <c r="K1" s="1"/>
      <c r="L1" s="1"/>
      <c r="M1" s="16"/>
    </row>
    <row r="2" spans="2:13" x14ac:dyDescent="0.25">
      <c r="C2" s="1"/>
      <c r="D2" s="36"/>
      <c r="E2" s="47"/>
      <c r="F2" s="47"/>
      <c r="G2" s="47"/>
      <c r="H2" s="47"/>
      <c r="I2" s="1"/>
      <c r="J2" s="1"/>
      <c r="K2" s="1"/>
      <c r="L2" s="1"/>
      <c r="M2" s="16"/>
    </row>
    <row r="3" spans="2:13" x14ac:dyDescent="0.25">
      <c r="C3" s="1"/>
      <c r="D3" s="36"/>
      <c r="E3" s="47"/>
      <c r="F3" s="47"/>
      <c r="G3" s="47"/>
      <c r="H3" s="47"/>
      <c r="I3" s="1"/>
      <c r="J3" s="1"/>
      <c r="K3" s="1"/>
      <c r="L3" s="1"/>
      <c r="M3" s="16"/>
    </row>
    <row r="4" spans="2:13" x14ac:dyDescent="0.25">
      <c r="C4" s="1"/>
      <c r="D4" s="36"/>
      <c r="E4" s="2"/>
      <c r="F4" s="2"/>
      <c r="G4" s="36"/>
      <c r="H4" s="2"/>
      <c r="I4" s="1"/>
      <c r="J4" s="1"/>
      <c r="K4" s="1"/>
      <c r="L4" s="1"/>
      <c r="M4" s="16"/>
    </row>
    <row r="5" spans="2:13" x14ac:dyDescent="0.25">
      <c r="C5" s="1"/>
      <c r="D5" s="36"/>
      <c r="E5" s="2"/>
      <c r="F5" s="2"/>
      <c r="G5" s="36"/>
      <c r="H5" s="2"/>
      <c r="I5" s="1"/>
      <c r="J5" s="1"/>
      <c r="K5" s="1"/>
      <c r="L5" s="1"/>
      <c r="M5" s="16"/>
    </row>
    <row r="6" spans="2:13" x14ac:dyDescent="0.25">
      <c r="C6" s="1"/>
      <c r="D6" s="36"/>
      <c r="E6" s="2"/>
      <c r="F6" s="2"/>
      <c r="G6" s="36"/>
      <c r="H6" s="2"/>
      <c r="I6" s="1"/>
      <c r="J6" s="1"/>
      <c r="K6" s="1"/>
      <c r="L6" s="1"/>
      <c r="M6" s="16"/>
    </row>
    <row r="7" spans="2:13" ht="9" customHeight="1" x14ac:dyDescent="0.25">
      <c r="C7" s="1"/>
      <c r="D7" s="36"/>
      <c r="E7" s="2"/>
      <c r="F7" s="2"/>
      <c r="G7" s="36"/>
      <c r="H7" s="2"/>
      <c r="I7" s="1"/>
      <c r="J7" s="1"/>
      <c r="K7" s="1"/>
      <c r="L7" s="1"/>
      <c r="M7" s="16"/>
    </row>
    <row r="8" spans="2:13" ht="24" customHeight="1" thickBot="1" x14ac:dyDescent="0.3">
      <c r="B8" s="48" t="s">
        <v>25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2:13" ht="15.75" customHeight="1" thickBot="1" x14ac:dyDescent="0.3">
      <c r="B9" s="49" t="s">
        <v>28</v>
      </c>
      <c r="C9" s="49" t="s">
        <v>13</v>
      </c>
      <c r="D9" s="49" t="s">
        <v>2</v>
      </c>
      <c r="E9" s="49" t="s">
        <v>3</v>
      </c>
      <c r="F9" s="49" t="s">
        <v>4</v>
      </c>
      <c r="G9" s="49" t="s">
        <v>5</v>
      </c>
      <c r="H9" s="49" t="s">
        <v>6</v>
      </c>
      <c r="I9" s="57" t="s">
        <v>12</v>
      </c>
      <c r="J9" s="58"/>
      <c r="K9" s="49" t="s">
        <v>11</v>
      </c>
      <c r="L9" s="49" t="s">
        <v>10</v>
      </c>
      <c r="M9" s="43" t="s">
        <v>7</v>
      </c>
    </row>
    <row r="10" spans="2:13" ht="45" customHeight="1" thickBot="1" x14ac:dyDescent="0.3">
      <c r="B10" s="50"/>
      <c r="C10" s="50"/>
      <c r="D10" s="50"/>
      <c r="E10" s="50"/>
      <c r="F10" s="50"/>
      <c r="G10" s="50"/>
      <c r="H10" s="50"/>
      <c r="I10" s="7" t="s">
        <v>15</v>
      </c>
      <c r="J10" s="7" t="s">
        <v>14</v>
      </c>
      <c r="K10" s="50"/>
      <c r="L10" s="50"/>
      <c r="M10" s="44"/>
    </row>
    <row r="11" spans="2:13" ht="24.75" thickBot="1" x14ac:dyDescent="0.3">
      <c r="B11" s="26">
        <v>2022001379</v>
      </c>
      <c r="C11" s="26" t="s">
        <v>1</v>
      </c>
      <c r="D11" s="15" t="s">
        <v>23</v>
      </c>
      <c r="E11" s="14" t="s">
        <v>19</v>
      </c>
      <c r="F11" s="8" t="s">
        <v>26</v>
      </c>
      <c r="G11" s="27" t="s">
        <v>27</v>
      </c>
      <c r="H11" s="6" t="s">
        <v>0</v>
      </c>
      <c r="I11" s="21">
        <v>80.010000000000005</v>
      </c>
      <c r="J11" s="21">
        <v>238</v>
      </c>
      <c r="K11" s="21">
        <v>214.2</v>
      </c>
      <c r="L11" s="21"/>
      <c r="M11" s="22">
        <f>I11+J11+K11+L11</f>
        <v>532.21</v>
      </c>
    </row>
    <row r="12" spans="2:13" ht="24.75" thickBot="1" x14ac:dyDescent="0.3">
      <c r="B12" s="26">
        <v>2022060949</v>
      </c>
      <c r="C12" s="26" t="s">
        <v>1</v>
      </c>
      <c r="D12" s="15" t="s">
        <v>23</v>
      </c>
      <c r="E12" s="14" t="s">
        <v>19</v>
      </c>
      <c r="F12" s="8" t="s">
        <v>97</v>
      </c>
      <c r="G12" s="27" t="s">
        <v>98</v>
      </c>
      <c r="H12" s="6" t="s">
        <v>99</v>
      </c>
      <c r="I12" s="21">
        <v>26.67</v>
      </c>
      <c r="J12" s="21"/>
      <c r="K12" s="21">
        <v>55.75</v>
      </c>
      <c r="L12" s="21"/>
      <c r="M12" s="22">
        <f t="shared" ref="M12:M13" si="0">I12+J12+K12+L12</f>
        <v>82.42</v>
      </c>
    </row>
    <row r="13" spans="2:13" ht="24.75" thickBot="1" x14ac:dyDescent="0.3">
      <c r="B13" s="26">
        <v>2022067081</v>
      </c>
      <c r="C13" s="26" t="s">
        <v>1</v>
      </c>
      <c r="D13" s="15" t="s">
        <v>23</v>
      </c>
      <c r="E13" s="14" t="s">
        <v>19</v>
      </c>
      <c r="F13" s="8" t="s">
        <v>138</v>
      </c>
      <c r="G13" s="27" t="s">
        <v>139</v>
      </c>
      <c r="H13" s="6" t="s">
        <v>140</v>
      </c>
      <c r="I13" s="21">
        <v>106.68</v>
      </c>
      <c r="J13" s="21">
        <v>360.96</v>
      </c>
      <c r="K13" s="21">
        <v>41.66</v>
      </c>
      <c r="L13" s="21"/>
      <c r="M13" s="22">
        <f t="shared" si="0"/>
        <v>509.29999999999995</v>
      </c>
    </row>
    <row r="14" spans="2:13" ht="15.75" thickBot="1" x14ac:dyDescent="0.3">
      <c r="B14" s="28"/>
      <c r="C14" s="23"/>
      <c r="D14" s="5"/>
      <c r="E14" s="3"/>
      <c r="F14" s="4"/>
      <c r="G14" s="38"/>
      <c r="H14" s="3"/>
      <c r="I14" s="45" t="s">
        <v>9</v>
      </c>
      <c r="J14" s="45"/>
      <c r="K14" s="45"/>
      <c r="L14" s="45"/>
      <c r="M14" s="17">
        <f>M11+M12+M13</f>
        <v>1123.9299999999998</v>
      </c>
    </row>
    <row r="15" spans="2:13" ht="240.75" thickBot="1" x14ac:dyDescent="0.3">
      <c r="B15" s="26">
        <v>2021064980</v>
      </c>
      <c r="C15" s="26" t="s">
        <v>32</v>
      </c>
      <c r="D15" s="15" t="s">
        <v>33</v>
      </c>
      <c r="E15" s="14" t="s">
        <v>19</v>
      </c>
      <c r="F15" s="8" t="s">
        <v>34</v>
      </c>
      <c r="G15" s="27" t="s">
        <v>35</v>
      </c>
      <c r="H15" s="6" t="s">
        <v>0</v>
      </c>
      <c r="I15" s="21">
        <v>186.69</v>
      </c>
      <c r="J15" s="21">
        <v>446.95</v>
      </c>
      <c r="K15" s="21">
        <v>384.24</v>
      </c>
      <c r="L15" s="21"/>
      <c r="M15" s="22">
        <f>I15+J15+K15+L15</f>
        <v>1017.88</v>
      </c>
    </row>
    <row r="16" spans="2:13" ht="156.75" thickBot="1" x14ac:dyDescent="0.3">
      <c r="B16" s="26">
        <v>2022007457</v>
      </c>
      <c r="C16" s="26" t="s">
        <v>32</v>
      </c>
      <c r="D16" s="15" t="s">
        <v>33</v>
      </c>
      <c r="E16" s="14" t="s">
        <v>41</v>
      </c>
      <c r="F16" s="8" t="s">
        <v>42</v>
      </c>
      <c r="G16" s="27" t="s">
        <v>43</v>
      </c>
      <c r="H16" s="6" t="s">
        <v>0</v>
      </c>
      <c r="I16" s="21">
        <v>106.68</v>
      </c>
      <c r="J16" s="21">
        <v>197.6</v>
      </c>
      <c r="K16" s="21">
        <v>325.29000000000002</v>
      </c>
      <c r="L16" s="21"/>
      <c r="M16" s="22">
        <f>I16+J16+K16+L16</f>
        <v>629.56999999999994</v>
      </c>
    </row>
    <row r="17" spans="2:13" ht="24.75" thickBot="1" x14ac:dyDescent="0.3">
      <c r="B17" s="26">
        <v>2022005867</v>
      </c>
      <c r="C17" s="26" t="s">
        <v>32</v>
      </c>
      <c r="D17" s="15" t="s">
        <v>33</v>
      </c>
      <c r="E17" s="14" t="s">
        <v>41</v>
      </c>
      <c r="F17" s="8" t="s">
        <v>84</v>
      </c>
      <c r="G17" s="30" t="s">
        <v>85</v>
      </c>
      <c r="H17" s="6" t="s">
        <v>0</v>
      </c>
      <c r="I17" s="6">
        <v>106.68</v>
      </c>
      <c r="J17" s="21">
        <v>215</v>
      </c>
      <c r="K17" s="21">
        <v>312.83999999999997</v>
      </c>
      <c r="L17" s="21"/>
      <c r="M17" s="22">
        <f>I17+J17+K17+L17</f>
        <v>634.52</v>
      </c>
    </row>
    <row r="18" spans="2:13" ht="24.75" thickBot="1" x14ac:dyDescent="0.3">
      <c r="B18" s="26">
        <v>2022058879</v>
      </c>
      <c r="C18" s="26" t="s">
        <v>32</v>
      </c>
      <c r="D18" s="15" t="s">
        <v>33</v>
      </c>
      <c r="E18" s="14" t="s">
        <v>41</v>
      </c>
      <c r="F18" s="8" t="s">
        <v>103</v>
      </c>
      <c r="G18" s="30" t="s">
        <v>105</v>
      </c>
      <c r="H18" s="6" t="s">
        <v>104</v>
      </c>
      <c r="I18" s="6">
        <v>133.35</v>
      </c>
      <c r="J18" s="21">
        <v>234</v>
      </c>
      <c r="K18" s="21">
        <v>477.42</v>
      </c>
      <c r="L18" s="21"/>
      <c r="M18" s="22">
        <f t="shared" ref="M18:M19" si="1">I18+J18+K18+L18</f>
        <v>844.77</v>
      </c>
    </row>
    <row r="19" spans="2:13" ht="24.75" thickBot="1" x14ac:dyDescent="0.3">
      <c r="B19" s="26">
        <v>2022067885</v>
      </c>
      <c r="C19" s="26" t="s">
        <v>32</v>
      </c>
      <c r="D19" s="15" t="s">
        <v>33</v>
      </c>
      <c r="E19" s="14" t="s">
        <v>41</v>
      </c>
      <c r="F19" s="8" t="s">
        <v>114</v>
      </c>
      <c r="G19" s="30" t="s">
        <v>115</v>
      </c>
      <c r="H19" s="6" t="s">
        <v>0</v>
      </c>
      <c r="I19" s="6">
        <v>133.35</v>
      </c>
      <c r="J19" s="21">
        <v>380</v>
      </c>
      <c r="K19" s="21">
        <v>317.29000000000002</v>
      </c>
      <c r="L19" s="21"/>
      <c r="M19" s="22">
        <f t="shared" si="1"/>
        <v>830.6400000000001</v>
      </c>
    </row>
    <row r="20" spans="2:13" ht="15.75" thickBot="1" x14ac:dyDescent="0.3">
      <c r="B20" s="51" t="s">
        <v>63</v>
      </c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32">
        <f>M15+M16+M17+M18+M19</f>
        <v>3957.38</v>
      </c>
    </row>
    <row r="21" spans="2:13" ht="24.75" thickBot="1" x14ac:dyDescent="0.3">
      <c r="B21" s="26">
        <v>2022032910</v>
      </c>
      <c r="C21" s="26" t="s">
        <v>1</v>
      </c>
      <c r="D21" s="15" t="s">
        <v>57</v>
      </c>
      <c r="E21" s="14" t="s">
        <v>19</v>
      </c>
      <c r="F21" s="8" t="s">
        <v>60</v>
      </c>
      <c r="G21" s="27" t="s">
        <v>59</v>
      </c>
      <c r="H21" s="6" t="s">
        <v>58</v>
      </c>
      <c r="I21" s="21">
        <v>26.67</v>
      </c>
      <c r="J21" s="21"/>
      <c r="K21" s="21"/>
      <c r="L21" s="21"/>
      <c r="M21" s="22">
        <f>I21+J21+K21+L21</f>
        <v>26.67</v>
      </c>
    </row>
    <row r="22" spans="2:13" ht="24.75" thickBot="1" x14ac:dyDescent="0.3">
      <c r="B22" s="26">
        <v>2022040660</v>
      </c>
      <c r="C22" s="26" t="s">
        <v>1</v>
      </c>
      <c r="D22" s="15" t="s">
        <v>57</v>
      </c>
      <c r="E22" s="14" t="s">
        <v>19</v>
      </c>
      <c r="F22" s="8" t="s">
        <v>70</v>
      </c>
      <c r="G22" s="27" t="s">
        <v>71</v>
      </c>
      <c r="H22" s="6" t="s">
        <v>0</v>
      </c>
      <c r="I22" s="21">
        <v>26.67</v>
      </c>
      <c r="J22" s="21"/>
      <c r="K22" s="21">
        <v>181.22</v>
      </c>
      <c r="L22" s="21"/>
      <c r="M22" s="22">
        <f t="shared" ref="M22:M23" si="2">I22+J22+K22+L22</f>
        <v>207.89</v>
      </c>
    </row>
    <row r="23" spans="2:13" ht="24.75" thickBot="1" x14ac:dyDescent="0.3">
      <c r="B23" s="26">
        <v>2022067613</v>
      </c>
      <c r="C23" s="26" t="s">
        <v>32</v>
      </c>
      <c r="D23" s="15" t="s">
        <v>57</v>
      </c>
      <c r="E23" s="14" t="s">
        <v>19</v>
      </c>
      <c r="F23" s="8" t="s">
        <v>116</v>
      </c>
      <c r="G23" s="27" t="s">
        <v>117</v>
      </c>
      <c r="H23" s="6" t="s">
        <v>118</v>
      </c>
      <c r="I23" s="21">
        <v>24.75</v>
      </c>
      <c r="J23" s="21"/>
      <c r="K23" s="21"/>
      <c r="L23" s="21"/>
      <c r="M23" s="22">
        <f t="shared" si="2"/>
        <v>24.75</v>
      </c>
    </row>
    <row r="24" spans="2:13" ht="15.75" thickBot="1" x14ac:dyDescent="0.3">
      <c r="B24" s="28"/>
      <c r="C24" s="23"/>
      <c r="D24" s="5"/>
      <c r="E24" s="3"/>
      <c r="F24" s="4"/>
      <c r="G24" s="38"/>
      <c r="H24" s="3"/>
      <c r="I24" s="45" t="s">
        <v>9</v>
      </c>
      <c r="J24" s="45"/>
      <c r="K24" s="45"/>
      <c r="L24" s="45"/>
      <c r="M24" s="17">
        <f>M21+M22+M23</f>
        <v>259.31</v>
      </c>
    </row>
    <row r="25" spans="2:13" ht="24.75" thickBot="1" x14ac:dyDescent="0.3">
      <c r="B25" s="26">
        <v>2022001375</v>
      </c>
      <c r="C25" s="25" t="s">
        <v>1</v>
      </c>
      <c r="D25" s="12" t="s">
        <v>22</v>
      </c>
      <c r="E25" s="13" t="s">
        <v>17</v>
      </c>
      <c r="F25" s="8" t="s">
        <v>26</v>
      </c>
      <c r="G25" s="30" t="s">
        <v>27</v>
      </c>
      <c r="H25" s="6" t="s">
        <v>0</v>
      </c>
      <c r="I25" s="21">
        <v>106.68</v>
      </c>
      <c r="J25" s="21">
        <v>238</v>
      </c>
      <c r="K25" s="21">
        <v>337.65</v>
      </c>
      <c r="L25" s="21"/>
      <c r="M25" s="22">
        <f>I25+J25+K25+L25</f>
        <v>682.32999999999993</v>
      </c>
    </row>
    <row r="26" spans="2:13" ht="24.75" thickBot="1" x14ac:dyDescent="0.3">
      <c r="B26" s="26">
        <v>2022026794</v>
      </c>
      <c r="C26" s="25" t="s">
        <v>1</v>
      </c>
      <c r="D26" s="12" t="s">
        <v>22</v>
      </c>
      <c r="E26" s="13" t="s">
        <v>17</v>
      </c>
      <c r="F26" s="8" t="s">
        <v>38</v>
      </c>
      <c r="G26" s="30" t="s">
        <v>40</v>
      </c>
      <c r="H26" s="6" t="s">
        <v>39</v>
      </c>
      <c r="I26" s="21">
        <v>133.35</v>
      </c>
      <c r="J26" s="21"/>
      <c r="K26" s="21">
        <v>608</v>
      </c>
      <c r="L26" s="21"/>
      <c r="M26" s="22">
        <f t="shared" ref="M26:M36" si="3">I26+J26+K26+L26</f>
        <v>741.35</v>
      </c>
    </row>
    <row r="27" spans="2:13" ht="24.75" thickBot="1" x14ac:dyDescent="0.3">
      <c r="B27" s="26">
        <v>2022032664</v>
      </c>
      <c r="C27" s="25" t="s">
        <v>1</v>
      </c>
      <c r="D27" s="12" t="s">
        <v>22</v>
      </c>
      <c r="E27" s="13" t="s">
        <v>17</v>
      </c>
      <c r="F27" s="8" t="s">
        <v>47</v>
      </c>
      <c r="G27" s="30" t="s">
        <v>48</v>
      </c>
      <c r="H27" s="6" t="s">
        <v>46</v>
      </c>
      <c r="I27" s="21">
        <v>106.68</v>
      </c>
      <c r="J27" s="21">
        <v>455</v>
      </c>
      <c r="K27" s="21">
        <v>522.46</v>
      </c>
      <c r="L27" s="21"/>
      <c r="M27" s="22">
        <f t="shared" si="3"/>
        <v>1084.1400000000001</v>
      </c>
    </row>
    <row r="28" spans="2:13" ht="24.75" thickBot="1" x14ac:dyDescent="0.3">
      <c r="B28" s="26">
        <v>2022034891</v>
      </c>
      <c r="C28" s="25" t="s">
        <v>1</v>
      </c>
      <c r="D28" s="12" t="s">
        <v>22</v>
      </c>
      <c r="E28" s="13" t="s">
        <v>17</v>
      </c>
      <c r="F28" s="8" t="s">
        <v>66</v>
      </c>
      <c r="G28" s="30" t="s">
        <v>68</v>
      </c>
      <c r="H28" s="6" t="s">
        <v>69</v>
      </c>
      <c r="I28" s="21">
        <v>26.67</v>
      </c>
      <c r="J28" s="21">
        <v>86</v>
      </c>
      <c r="K28" s="21">
        <v>945.22</v>
      </c>
      <c r="L28" s="21"/>
      <c r="M28" s="22">
        <f t="shared" si="3"/>
        <v>1057.8900000000001</v>
      </c>
    </row>
    <row r="29" spans="2:13" ht="24.75" thickBot="1" x14ac:dyDescent="0.3">
      <c r="B29" s="26">
        <v>2022038999</v>
      </c>
      <c r="C29" s="25" t="s">
        <v>1</v>
      </c>
      <c r="D29" s="12" t="s">
        <v>22</v>
      </c>
      <c r="E29" s="13" t="s">
        <v>17</v>
      </c>
      <c r="F29" s="8" t="s">
        <v>64</v>
      </c>
      <c r="G29" s="30" t="s">
        <v>61</v>
      </c>
      <c r="H29" s="6" t="s">
        <v>62</v>
      </c>
      <c r="I29" s="21">
        <v>106.68</v>
      </c>
      <c r="J29" s="21">
        <v>195</v>
      </c>
      <c r="K29" s="21">
        <v>309</v>
      </c>
      <c r="L29" s="21"/>
      <c r="M29" s="22">
        <f t="shared" si="3"/>
        <v>610.68000000000006</v>
      </c>
    </row>
    <row r="30" spans="2:13" ht="24.75" thickBot="1" x14ac:dyDescent="0.3">
      <c r="B30" s="26">
        <v>2022040929</v>
      </c>
      <c r="C30" s="25" t="s">
        <v>1</v>
      </c>
      <c r="D30" s="12" t="s">
        <v>22</v>
      </c>
      <c r="E30" s="13" t="s">
        <v>17</v>
      </c>
      <c r="F30" s="8" t="s">
        <v>65</v>
      </c>
      <c r="G30" s="30" t="s">
        <v>67</v>
      </c>
      <c r="H30" s="6" t="s">
        <v>0</v>
      </c>
      <c r="I30" s="21">
        <v>26.67</v>
      </c>
      <c r="J30" s="21"/>
      <c r="K30" s="21">
        <v>188.12</v>
      </c>
      <c r="L30" s="21"/>
      <c r="M30" s="22">
        <f t="shared" si="3"/>
        <v>214.79000000000002</v>
      </c>
    </row>
    <row r="31" spans="2:13" ht="24.75" thickBot="1" x14ac:dyDescent="0.3">
      <c r="B31" s="26">
        <v>2022006539</v>
      </c>
      <c r="C31" s="25" t="s">
        <v>32</v>
      </c>
      <c r="D31" s="12" t="s">
        <v>22</v>
      </c>
      <c r="E31" s="13" t="s">
        <v>17</v>
      </c>
      <c r="F31" s="8" t="s">
        <v>86</v>
      </c>
      <c r="G31" s="30" t="s">
        <v>88</v>
      </c>
      <c r="H31" s="6" t="s">
        <v>87</v>
      </c>
      <c r="I31" s="21">
        <v>40</v>
      </c>
      <c r="J31" s="21"/>
      <c r="K31" s="21"/>
      <c r="L31" s="21"/>
      <c r="M31" s="22">
        <f t="shared" si="3"/>
        <v>40</v>
      </c>
    </row>
    <row r="32" spans="2:13" ht="24.75" thickBot="1" x14ac:dyDescent="0.3">
      <c r="B32" s="26">
        <v>2022059411</v>
      </c>
      <c r="C32" s="25" t="s">
        <v>1</v>
      </c>
      <c r="D32" s="12" t="s">
        <v>22</v>
      </c>
      <c r="E32" s="13" t="s">
        <v>17</v>
      </c>
      <c r="F32" s="8" t="s">
        <v>100</v>
      </c>
      <c r="G32" s="30" t="s">
        <v>101</v>
      </c>
      <c r="H32" s="6" t="s">
        <v>102</v>
      </c>
      <c r="I32" s="21">
        <v>26.67</v>
      </c>
      <c r="J32" s="21"/>
      <c r="K32" s="21">
        <v>346.24</v>
      </c>
      <c r="L32" s="21"/>
      <c r="M32" s="22">
        <f t="shared" si="3"/>
        <v>372.91</v>
      </c>
    </row>
    <row r="33" spans="2:13" ht="24.75" thickBot="1" x14ac:dyDescent="0.3">
      <c r="B33" s="26">
        <v>2022062667</v>
      </c>
      <c r="C33" s="25" t="s">
        <v>1</v>
      </c>
      <c r="D33" s="12" t="s">
        <v>22</v>
      </c>
      <c r="E33" s="13" t="s">
        <v>17</v>
      </c>
      <c r="F33" s="8" t="s">
        <v>143</v>
      </c>
      <c r="G33" s="30" t="s">
        <v>151</v>
      </c>
      <c r="H33" s="6" t="s">
        <v>144</v>
      </c>
      <c r="I33" s="21">
        <v>106.68</v>
      </c>
      <c r="J33" s="21">
        <v>300</v>
      </c>
      <c r="K33" s="21">
        <v>380.11</v>
      </c>
      <c r="L33" s="21"/>
      <c r="M33" s="22">
        <f t="shared" si="3"/>
        <v>786.79</v>
      </c>
    </row>
    <row r="34" spans="2:13" ht="24.75" thickBot="1" x14ac:dyDescent="0.3">
      <c r="B34" s="26">
        <v>2022069358</v>
      </c>
      <c r="C34" s="25" t="s">
        <v>1</v>
      </c>
      <c r="D34" s="12" t="s">
        <v>22</v>
      </c>
      <c r="E34" s="13" t="s">
        <v>17</v>
      </c>
      <c r="F34" s="8" t="s">
        <v>129</v>
      </c>
      <c r="G34" s="30" t="s">
        <v>130</v>
      </c>
      <c r="H34" s="6" t="s">
        <v>131</v>
      </c>
      <c r="I34" s="21">
        <v>26.67</v>
      </c>
      <c r="J34" s="21"/>
      <c r="K34" s="21"/>
      <c r="L34" s="21"/>
      <c r="M34" s="22">
        <f t="shared" si="3"/>
        <v>26.67</v>
      </c>
    </row>
    <row r="35" spans="2:13" ht="24.75" thickBot="1" x14ac:dyDescent="0.3">
      <c r="B35" s="26">
        <v>2022068807</v>
      </c>
      <c r="C35" s="25" t="s">
        <v>1</v>
      </c>
      <c r="D35" s="12" t="s">
        <v>22</v>
      </c>
      <c r="E35" s="13" t="s">
        <v>17</v>
      </c>
      <c r="F35" s="8" t="s">
        <v>132</v>
      </c>
      <c r="G35" s="30" t="s">
        <v>133</v>
      </c>
      <c r="H35" s="6" t="s">
        <v>51</v>
      </c>
      <c r="I35" s="21">
        <v>133.35</v>
      </c>
      <c r="J35" s="21">
        <v>356.15</v>
      </c>
      <c r="K35" s="21">
        <v>852.22</v>
      </c>
      <c r="L35" s="21"/>
      <c r="M35" s="22">
        <f t="shared" si="3"/>
        <v>1341.72</v>
      </c>
    </row>
    <row r="36" spans="2:13" ht="24.75" thickBot="1" x14ac:dyDescent="0.3">
      <c r="B36" s="26">
        <v>2022070452</v>
      </c>
      <c r="C36" s="25" t="s">
        <v>1</v>
      </c>
      <c r="D36" s="12" t="s">
        <v>22</v>
      </c>
      <c r="E36" s="13" t="s">
        <v>17</v>
      </c>
      <c r="F36" s="8" t="s">
        <v>126</v>
      </c>
      <c r="G36" s="30" t="s">
        <v>127</v>
      </c>
      <c r="H36" s="6" t="s">
        <v>128</v>
      </c>
      <c r="I36" s="21">
        <v>53.34</v>
      </c>
      <c r="J36" s="21">
        <v>151.91</v>
      </c>
      <c r="K36" s="21">
        <v>385.93</v>
      </c>
      <c r="L36" s="21"/>
      <c r="M36" s="22">
        <f t="shared" si="3"/>
        <v>591.18000000000006</v>
      </c>
    </row>
    <row r="37" spans="2:13" ht="15.75" thickBot="1" x14ac:dyDescent="0.3">
      <c r="B37" s="28"/>
      <c r="C37" s="23"/>
      <c r="D37" s="5"/>
      <c r="E37" s="3"/>
      <c r="F37" s="4"/>
      <c r="G37" s="38"/>
      <c r="H37" s="3"/>
      <c r="I37" s="45" t="s">
        <v>9</v>
      </c>
      <c r="J37" s="45"/>
      <c r="K37" s="45"/>
      <c r="L37" s="45"/>
      <c r="M37" s="17">
        <f>M25+M26+M27+M28+M29+M30+M31+M32+M33+M34+M35+M36</f>
        <v>7550.4500000000007</v>
      </c>
    </row>
    <row r="38" spans="2:13" ht="24.75" thickBot="1" x14ac:dyDescent="0.3">
      <c r="B38" s="26">
        <v>2022044404</v>
      </c>
      <c r="C38" s="26" t="s">
        <v>1</v>
      </c>
      <c r="D38" s="15" t="s">
        <v>76</v>
      </c>
      <c r="E38" s="14" t="s">
        <v>17</v>
      </c>
      <c r="F38" s="8" t="s">
        <v>77</v>
      </c>
      <c r="G38" s="27" t="s">
        <v>79</v>
      </c>
      <c r="H38" s="6" t="s">
        <v>78</v>
      </c>
      <c r="I38" s="21">
        <v>53.34</v>
      </c>
      <c r="J38" s="21">
        <v>72</v>
      </c>
      <c r="K38" s="21">
        <v>828.14</v>
      </c>
      <c r="L38" s="21"/>
      <c r="M38" s="22">
        <f>I38+J38+K38+L38</f>
        <v>953.48</v>
      </c>
    </row>
    <row r="39" spans="2:13" ht="24.75" thickBot="1" x14ac:dyDescent="0.3">
      <c r="B39" s="26">
        <v>2022044404</v>
      </c>
      <c r="C39" s="26" t="s">
        <v>1</v>
      </c>
      <c r="D39" s="15" t="s">
        <v>76</v>
      </c>
      <c r="E39" s="14" t="s">
        <v>17</v>
      </c>
      <c r="F39" s="8" t="s">
        <v>77</v>
      </c>
      <c r="G39" s="27" t="s">
        <v>79</v>
      </c>
      <c r="H39" s="6" t="s">
        <v>78</v>
      </c>
      <c r="I39" s="21">
        <v>53.34</v>
      </c>
      <c r="J39" s="21">
        <v>72</v>
      </c>
      <c r="K39" s="21">
        <v>944.68</v>
      </c>
      <c r="L39" s="21"/>
      <c r="M39" s="22">
        <f t="shared" ref="M39:M42" si="4">I39+J39+K39+L39</f>
        <v>1070.02</v>
      </c>
    </row>
    <row r="40" spans="2:13" ht="24.75" thickBot="1" x14ac:dyDescent="0.3">
      <c r="B40" s="26">
        <v>2022057719</v>
      </c>
      <c r="C40" s="26" t="s">
        <v>1</v>
      </c>
      <c r="D40" s="15" t="s">
        <v>76</v>
      </c>
      <c r="E40" s="14" t="s">
        <v>17</v>
      </c>
      <c r="F40" s="8" t="s">
        <v>106</v>
      </c>
      <c r="G40" s="27" t="s">
        <v>107</v>
      </c>
      <c r="H40" s="6" t="s">
        <v>102</v>
      </c>
      <c r="I40" s="21">
        <v>80.010000000000005</v>
      </c>
      <c r="J40" s="21"/>
      <c r="K40" s="21">
        <v>317.12</v>
      </c>
      <c r="L40" s="21"/>
      <c r="M40" s="22">
        <f t="shared" si="4"/>
        <v>397.13</v>
      </c>
    </row>
    <row r="41" spans="2:13" ht="24.75" thickBot="1" x14ac:dyDescent="0.3">
      <c r="B41" s="26">
        <v>2022067948</v>
      </c>
      <c r="C41" s="26" t="s">
        <v>1</v>
      </c>
      <c r="D41" s="15" t="s">
        <v>76</v>
      </c>
      <c r="E41" s="14" t="s">
        <v>17</v>
      </c>
      <c r="F41" s="8" t="s">
        <v>136</v>
      </c>
      <c r="G41" s="27" t="s">
        <v>137</v>
      </c>
      <c r="H41" s="6" t="s">
        <v>99</v>
      </c>
      <c r="I41" s="21">
        <v>53.34</v>
      </c>
      <c r="J41" s="21"/>
      <c r="K41" s="21">
        <v>554</v>
      </c>
      <c r="L41" s="21"/>
      <c r="M41" s="22">
        <f t="shared" si="4"/>
        <v>607.34</v>
      </c>
    </row>
    <row r="42" spans="2:13" ht="24.75" thickBot="1" x14ac:dyDescent="0.3">
      <c r="B42" s="26">
        <v>2022068543</v>
      </c>
      <c r="C42" s="26" t="s">
        <v>1</v>
      </c>
      <c r="D42" s="15" t="s">
        <v>76</v>
      </c>
      <c r="E42" s="14" t="s">
        <v>17</v>
      </c>
      <c r="F42" s="8" t="s">
        <v>134</v>
      </c>
      <c r="G42" s="27" t="s">
        <v>135</v>
      </c>
      <c r="H42" s="6" t="s">
        <v>0</v>
      </c>
      <c r="I42" s="21">
        <v>53.34</v>
      </c>
      <c r="J42" s="21"/>
      <c r="K42" s="21">
        <v>291.32</v>
      </c>
      <c r="L42" s="21"/>
      <c r="M42" s="22">
        <f t="shared" si="4"/>
        <v>344.65999999999997</v>
      </c>
    </row>
    <row r="43" spans="2:13" ht="15.75" thickBot="1" x14ac:dyDescent="0.3">
      <c r="B43" s="33"/>
      <c r="C43" s="24"/>
      <c r="D43" s="9"/>
      <c r="E43" s="10"/>
      <c r="F43" s="11"/>
      <c r="G43" s="39"/>
      <c r="H43" s="10"/>
      <c r="I43" s="29"/>
      <c r="J43" s="29"/>
      <c r="K43" s="29"/>
      <c r="L43" s="29" t="s">
        <v>63</v>
      </c>
      <c r="M43" s="32">
        <f>M38+M39+M40+M41+M42</f>
        <v>3372.63</v>
      </c>
    </row>
    <row r="44" spans="2:13" ht="24.75" thickBot="1" x14ac:dyDescent="0.3">
      <c r="B44" s="26">
        <v>2022070458</v>
      </c>
      <c r="C44" s="26" t="s">
        <v>1</v>
      </c>
      <c r="D44" s="15" t="s">
        <v>122</v>
      </c>
      <c r="E44" s="14" t="s">
        <v>19</v>
      </c>
      <c r="F44" s="8" t="s">
        <v>123</v>
      </c>
      <c r="G44" s="27" t="s">
        <v>124</v>
      </c>
      <c r="H44" s="21" t="s">
        <v>125</v>
      </c>
      <c r="I44" s="21">
        <v>53.34</v>
      </c>
      <c r="J44" s="21">
        <v>110.67</v>
      </c>
      <c r="K44" s="21">
        <v>191.02</v>
      </c>
      <c r="L44" s="22"/>
      <c r="M44" s="22">
        <f>I44+J44+K44</f>
        <v>355.03</v>
      </c>
    </row>
    <row r="45" spans="2:13" ht="15.75" thickBot="1" x14ac:dyDescent="0.3">
      <c r="B45" s="33"/>
      <c r="C45" s="24"/>
      <c r="D45" s="9"/>
      <c r="E45" s="10"/>
      <c r="F45" s="11"/>
      <c r="G45" s="39"/>
      <c r="H45" s="10"/>
      <c r="I45" s="29"/>
      <c r="J45" s="29"/>
      <c r="K45" s="29"/>
      <c r="L45" s="29" t="s">
        <v>63</v>
      </c>
      <c r="M45" s="32">
        <f>M44</f>
        <v>355.03</v>
      </c>
    </row>
    <row r="46" spans="2:13" ht="24.75" thickBot="1" x14ac:dyDescent="0.3">
      <c r="B46" s="26">
        <v>2022007785</v>
      </c>
      <c r="C46" s="26" t="s">
        <v>1</v>
      </c>
      <c r="D46" s="15" t="s">
        <v>111</v>
      </c>
      <c r="E46" s="14" t="s">
        <v>17</v>
      </c>
      <c r="F46" s="8" t="s">
        <v>112</v>
      </c>
      <c r="G46" s="27" t="s">
        <v>113</v>
      </c>
      <c r="H46" s="6" t="s">
        <v>0</v>
      </c>
      <c r="I46" s="21"/>
      <c r="J46" s="21"/>
      <c r="K46" s="21">
        <v>251.82</v>
      </c>
      <c r="L46" s="21"/>
      <c r="M46" s="22">
        <f>SUM(I46:L46)</f>
        <v>251.82</v>
      </c>
    </row>
    <row r="47" spans="2:13" ht="15.75" thickBot="1" x14ac:dyDescent="0.3">
      <c r="B47" s="33"/>
      <c r="C47" s="24"/>
      <c r="D47" s="9"/>
      <c r="E47" s="10"/>
      <c r="F47" s="11"/>
      <c r="G47" s="39"/>
      <c r="H47" s="10"/>
      <c r="I47" s="29"/>
      <c r="J47" s="29"/>
      <c r="K47" s="29"/>
      <c r="L47" s="29" t="s">
        <v>63</v>
      </c>
      <c r="M47" s="32">
        <f>SUM(M46)</f>
        <v>251.82</v>
      </c>
    </row>
    <row r="48" spans="2:13" ht="24.75" thickBot="1" x14ac:dyDescent="0.3">
      <c r="B48" s="26">
        <v>2022070469</v>
      </c>
      <c r="C48" s="26" t="s">
        <v>1</v>
      </c>
      <c r="D48" s="15" t="s">
        <v>119</v>
      </c>
      <c r="E48" s="14" t="s">
        <v>19</v>
      </c>
      <c r="F48" s="8" t="s">
        <v>120</v>
      </c>
      <c r="G48" s="27" t="s">
        <v>121</v>
      </c>
      <c r="H48" s="6" t="s">
        <v>99</v>
      </c>
      <c r="I48" s="21"/>
      <c r="J48" s="21">
        <v>20</v>
      </c>
      <c r="K48" s="21"/>
      <c r="L48" s="21"/>
      <c r="M48" s="22">
        <f>I48+J48+K48+L48</f>
        <v>20</v>
      </c>
    </row>
    <row r="49" spans="2:13" ht="15.75" thickBot="1" x14ac:dyDescent="0.3">
      <c r="B49" s="33"/>
      <c r="C49" s="24"/>
      <c r="D49" s="9"/>
      <c r="E49" s="10"/>
      <c r="F49" s="11"/>
      <c r="G49" s="39"/>
      <c r="H49" s="10"/>
      <c r="I49" s="29"/>
      <c r="J49" s="29"/>
      <c r="K49" s="29"/>
      <c r="L49" s="29" t="s">
        <v>63</v>
      </c>
      <c r="M49" s="32">
        <f>M48</f>
        <v>20</v>
      </c>
    </row>
    <row r="50" spans="2:13" ht="15.75" thickBot="1" x14ac:dyDescent="0.3">
      <c r="B50" s="26">
        <v>20222005771</v>
      </c>
      <c r="C50" s="26" t="s">
        <v>32</v>
      </c>
      <c r="D50" s="15" t="s">
        <v>80</v>
      </c>
      <c r="E50" s="14" t="s">
        <v>19</v>
      </c>
      <c r="F50" s="8" t="s">
        <v>81</v>
      </c>
      <c r="G50" s="27" t="s">
        <v>82</v>
      </c>
      <c r="H50" s="6" t="s">
        <v>83</v>
      </c>
      <c r="I50" s="21"/>
      <c r="J50" s="21"/>
      <c r="K50" s="21">
        <v>29.02</v>
      </c>
      <c r="L50" s="21"/>
      <c r="M50" s="22">
        <f>I50+J50+K50+L50</f>
        <v>29.02</v>
      </c>
    </row>
    <row r="51" spans="2:13" ht="24.75" thickBot="1" x14ac:dyDescent="0.3">
      <c r="B51" s="26">
        <v>2022006539</v>
      </c>
      <c r="C51" s="26" t="s">
        <v>32</v>
      </c>
      <c r="D51" s="15" t="s">
        <v>80</v>
      </c>
      <c r="E51" s="14" t="s">
        <v>19</v>
      </c>
      <c r="F51" s="8" t="s">
        <v>86</v>
      </c>
      <c r="G51" s="27" t="s">
        <v>88</v>
      </c>
      <c r="H51" s="6" t="s">
        <v>87</v>
      </c>
      <c r="I51" s="21">
        <v>40</v>
      </c>
      <c r="J51" s="21"/>
      <c r="K51" s="21"/>
      <c r="L51" s="21"/>
      <c r="M51" s="22">
        <v>40</v>
      </c>
    </row>
    <row r="52" spans="2:13" ht="15.75" thickBot="1" x14ac:dyDescent="0.3">
      <c r="B52" s="34"/>
      <c r="C52" s="35"/>
      <c r="D52" s="35"/>
      <c r="E52" s="35"/>
      <c r="F52" s="35"/>
      <c r="G52" s="40"/>
      <c r="H52" s="35"/>
      <c r="I52" s="35"/>
      <c r="J52" s="35"/>
      <c r="K52" s="35"/>
      <c r="L52" s="29" t="s">
        <v>63</v>
      </c>
      <c r="M52" s="32">
        <f>M50+M51</f>
        <v>69.02</v>
      </c>
    </row>
    <row r="53" spans="2:13" ht="24.75" thickBot="1" x14ac:dyDescent="0.3">
      <c r="B53" s="26">
        <v>2022001362</v>
      </c>
      <c r="C53" s="26" t="s">
        <v>1</v>
      </c>
      <c r="D53" s="15" t="s">
        <v>20</v>
      </c>
      <c r="E53" s="14" t="s">
        <v>21</v>
      </c>
      <c r="F53" s="8" t="s">
        <v>26</v>
      </c>
      <c r="G53" s="27" t="s">
        <v>27</v>
      </c>
      <c r="H53" s="6" t="s">
        <v>0</v>
      </c>
      <c r="I53" s="21">
        <v>80.010000000000005</v>
      </c>
      <c r="J53" s="21">
        <v>238</v>
      </c>
      <c r="K53" s="21">
        <v>183</v>
      </c>
      <c r="L53" s="21"/>
      <c r="M53" s="31">
        <f>I53+J53+K53+L53</f>
        <v>501.01</v>
      </c>
    </row>
    <row r="54" spans="2:13" ht="24.75" thickBot="1" x14ac:dyDescent="0.3">
      <c r="B54" s="26">
        <v>2022005976</v>
      </c>
      <c r="C54" s="26" t="s">
        <v>1</v>
      </c>
      <c r="D54" s="15" t="s">
        <v>20</v>
      </c>
      <c r="E54" s="14" t="s">
        <v>21</v>
      </c>
      <c r="F54" s="8" t="s">
        <v>29</v>
      </c>
      <c r="G54" s="27" t="s">
        <v>31</v>
      </c>
      <c r="H54" s="6" t="s">
        <v>30</v>
      </c>
      <c r="I54" s="21">
        <v>53.34</v>
      </c>
      <c r="J54" s="21">
        <v>79.5</v>
      </c>
      <c r="K54" s="21"/>
      <c r="L54" s="21"/>
      <c r="M54" s="31">
        <f t="shared" ref="M54:M71" si="5">I54+J54+K54+L54</f>
        <v>132.84</v>
      </c>
    </row>
    <row r="55" spans="2:13" ht="24.75" thickBot="1" x14ac:dyDescent="0.3">
      <c r="B55" s="26">
        <v>2022005977</v>
      </c>
      <c r="C55" s="26" t="s">
        <v>1</v>
      </c>
      <c r="D55" s="15" t="s">
        <v>20</v>
      </c>
      <c r="E55" s="14" t="s">
        <v>21</v>
      </c>
      <c r="F55" s="8" t="s">
        <v>45</v>
      </c>
      <c r="G55" s="27" t="s">
        <v>44</v>
      </c>
      <c r="H55" s="6" t="s">
        <v>0</v>
      </c>
      <c r="I55" s="21"/>
      <c r="J55" s="21"/>
      <c r="K55" s="21">
        <v>364</v>
      </c>
      <c r="L55" s="21"/>
      <c r="M55" s="31">
        <f t="shared" si="5"/>
        <v>364</v>
      </c>
    </row>
    <row r="56" spans="2:13" ht="24.75" thickBot="1" x14ac:dyDescent="0.3">
      <c r="B56" s="26">
        <v>2022022053</v>
      </c>
      <c r="C56" s="26" t="s">
        <v>1</v>
      </c>
      <c r="D56" s="15" t="s">
        <v>20</v>
      </c>
      <c r="E56" s="14" t="s">
        <v>21</v>
      </c>
      <c r="F56" s="8" t="s">
        <v>36</v>
      </c>
      <c r="G56" s="27" t="s">
        <v>37</v>
      </c>
      <c r="H56" s="6" t="s">
        <v>0</v>
      </c>
      <c r="I56" s="21"/>
      <c r="J56" s="21"/>
      <c r="K56" s="21">
        <v>297.12</v>
      </c>
      <c r="L56" s="21"/>
      <c r="M56" s="31">
        <f t="shared" si="5"/>
        <v>297.12</v>
      </c>
    </row>
    <row r="57" spans="2:13" ht="24.75" thickBot="1" x14ac:dyDescent="0.3">
      <c r="B57" s="26">
        <v>2022032648</v>
      </c>
      <c r="C57" s="26" t="s">
        <v>1</v>
      </c>
      <c r="D57" s="15" t="s">
        <v>20</v>
      </c>
      <c r="E57" s="14" t="s">
        <v>21</v>
      </c>
      <c r="F57" s="8" t="s">
        <v>47</v>
      </c>
      <c r="G57" s="27" t="s">
        <v>48</v>
      </c>
      <c r="H57" s="6" t="s">
        <v>46</v>
      </c>
      <c r="I57" s="21">
        <v>80.010000000000005</v>
      </c>
      <c r="J57" s="21">
        <v>455</v>
      </c>
      <c r="K57" s="21">
        <v>540</v>
      </c>
      <c r="L57" s="21"/>
      <c r="M57" s="31">
        <f t="shared" si="5"/>
        <v>1075.01</v>
      </c>
    </row>
    <row r="58" spans="2:13" ht="24.75" thickBot="1" x14ac:dyDescent="0.3">
      <c r="B58" s="26">
        <v>2022033318</v>
      </c>
      <c r="C58" s="26" t="s">
        <v>1</v>
      </c>
      <c r="D58" s="15" t="s">
        <v>20</v>
      </c>
      <c r="E58" s="14" t="s">
        <v>21</v>
      </c>
      <c r="F58" s="8" t="s">
        <v>49</v>
      </c>
      <c r="G58" s="27" t="s">
        <v>50</v>
      </c>
      <c r="H58" s="6" t="s">
        <v>51</v>
      </c>
      <c r="I58" s="21">
        <v>80.010000000000005</v>
      </c>
      <c r="J58" s="21">
        <v>260</v>
      </c>
      <c r="K58" s="21">
        <v>233.7</v>
      </c>
      <c r="L58" s="21"/>
      <c r="M58" s="31">
        <f t="shared" si="5"/>
        <v>573.71</v>
      </c>
    </row>
    <row r="59" spans="2:13" ht="36.75" thickBot="1" x14ac:dyDescent="0.3">
      <c r="B59" s="26">
        <v>2022035316</v>
      </c>
      <c r="C59" s="26" t="s">
        <v>1</v>
      </c>
      <c r="D59" s="15" t="s">
        <v>20</v>
      </c>
      <c r="E59" s="14" t="s">
        <v>21</v>
      </c>
      <c r="F59" s="8" t="s">
        <v>56</v>
      </c>
      <c r="G59" s="27" t="s">
        <v>52</v>
      </c>
      <c r="H59" s="6" t="s">
        <v>53</v>
      </c>
      <c r="I59" s="21">
        <v>53.34</v>
      </c>
      <c r="J59" s="21"/>
      <c r="K59" s="21"/>
      <c r="L59" s="21"/>
      <c r="M59" s="31">
        <f t="shared" si="5"/>
        <v>53.34</v>
      </c>
    </row>
    <row r="60" spans="2:13" ht="48.75" thickBot="1" x14ac:dyDescent="0.3">
      <c r="B60" s="26">
        <v>2022035413</v>
      </c>
      <c r="C60" s="26" t="s">
        <v>1</v>
      </c>
      <c r="D60" s="15" t="s">
        <v>20</v>
      </c>
      <c r="E60" s="14" t="s">
        <v>21</v>
      </c>
      <c r="F60" s="8" t="s">
        <v>55</v>
      </c>
      <c r="G60" s="27" t="s">
        <v>54</v>
      </c>
      <c r="H60" s="6" t="s">
        <v>0</v>
      </c>
      <c r="I60" s="21">
        <v>80.010000000000005</v>
      </c>
      <c r="J60" s="21">
        <v>378</v>
      </c>
      <c r="K60" s="21">
        <v>82</v>
      </c>
      <c r="L60" s="21"/>
      <c r="M60" s="31">
        <f t="shared" si="5"/>
        <v>540.01</v>
      </c>
    </row>
    <row r="61" spans="2:13" ht="24.75" thickBot="1" x14ac:dyDescent="0.3">
      <c r="B61" s="26">
        <v>2022043077</v>
      </c>
      <c r="C61" s="26" t="s">
        <v>1</v>
      </c>
      <c r="D61" s="15" t="s">
        <v>20</v>
      </c>
      <c r="E61" s="14" t="s">
        <v>21</v>
      </c>
      <c r="F61" s="8" t="s">
        <v>91</v>
      </c>
      <c r="G61" s="27" t="s">
        <v>89</v>
      </c>
      <c r="H61" s="6" t="s">
        <v>90</v>
      </c>
      <c r="I61" s="21">
        <v>53.34</v>
      </c>
      <c r="J61" s="21">
        <v>135.72</v>
      </c>
      <c r="K61" s="21">
        <v>784.05</v>
      </c>
      <c r="L61" s="21"/>
      <c r="M61" s="31">
        <f t="shared" si="5"/>
        <v>973.1099999999999</v>
      </c>
    </row>
    <row r="62" spans="2:13" ht="24.75" thickBot="1" x14ac:dyDescent="0.3">
      <c r="B62" s="26">
        <v>2022046481</v>
      </c>
      <c r="C62" s="26" t="s">
        <v>1</v>
      </c>
      <c r="D62" s="15" t="s">
        <v>20</v>
      </c>
      <c r="E62" s="14" t="s">
        <v>21</v>
      </c>
      <c r="F62" s="8" t="s">
        <v>72</v>
      </c>
      <c r="G62" s="27" t="s">
        <v>73</v>
      </c>
      <c r="H62" s="6" t="s">
        <v>0</v>
      </c>
      <c r="I62" s="21">
        <v>26.67</v>
      </c>
      <c r="J62" s="21"/>
      <c r="K62" s="21">
        <v>381.16</v>
      </c>
      <c r="L62" s="21"/>
      <c r="M62" s="31">
        <f t="shared" si="5"/>
        <v>407.83000000000004</v>
      </c>
    </row>
    <row r="63" spans="2:13" ht="24.75" thickBot="1" x14ac:dyDescent="0.3">
      <c r="B63" s="26">
        <v>2022046483</v>
      </c>
      <c r="C63" s="26" t="s">
        <v>1</v>
      </c>
      <c r="D63" s="15" t="s">
        <v>20</v>
      </c>
      <c r="E63" s="14" t="s">
        <v>21</v>
      </c>
      <c r="F63" s="8" t="s">
        <v>75</v>
      </c>
      <c r="G63" s="27" t="s">
        <v>74</v>
      </c>
      <c r="H63" s="6" t="s">
        <v>0</v>
      </c>
      <c r="I63" s="21">
        <v>26.678000000000001</v>
      </c>
      <c r="J63" s="21"/>
      <c r="K63" s="21">
        <v>311</v>
      </c>
      <c r="L63" s="21"/>
      <c r="M63" s="31">
        <f t="shared" si="5"/>
        <v>337.678</v>
      </c>
    </row>
    <row r="64" spans="2:13" ht="24.75" thickBot="1" x14ac:dyDescent="0.3">
      <c r="B64" s="26">
        <v>2022055786</v>
      </c>
      <c r="C64" s="26" t="s">
        <v>1</v>
      </c>
      <c r="D64" s="15" t="s">
        <v>20</v>
      </c>
      <c r="E64" s="14" t="s">
        <v>21</v>
      </c>
      <c r="F64" s="8" t="s">
        <v>92</v>
      </c>
      <c r="G64" s="27" t="s">
        <v>94</v>
      </c>
      <c r="H64" s="6" t="s">
        <v>93</v>
      </c>
      <c r="I64" s="21">
        <v>106.68</v>
      </c>
      <c r="J64" s="21">
        <v>115</v>
      </c>
      <c r="K64" s="21">
        <v>472.73</v>
      </c>
      <c r="L64" s="21"/>
      <c r="M64" s="31">
        <f t="shared" si="5"/>
        <v>694.41000000000008</v>
      </c>
    </row>
    <row r="65" spans="2:13" ht="24.75" thickBot="1" x14ac:dyDescent="0.3">
      <c r="B65" s="26">
        <v>2022056147</v>
      </c>
      <c r="C65" s="26" t="s">
        <v>1</v>
      </c>
      <c r="D65" s="15" t="s">
        <v>20</v>
      </c>
      <c r="E65" s="14" t="s">
        <v>21</v>
      </c>
      <c r="F65" s="8" t="s">
        <v>95</v>
      </c>
      <c r="G65" s="27" t="s">
        <v>96</v>
      </c>
      <c r="H65" s="6" t="s">
        <v>0</v>
      </c>
      <c r="I65" s="21">
        <v>26.67</v>
      </c>
      <c r="J65" s="21"/>
      <c r="K65" s="21">
        <v>226.9</v>
      </c>
      <c r="L65" s="21"/>
      <c r="M65" s="31">
        <f t="shared" si="5"/>
        <v>253.57</v>
      </c>
    </row>
    <row r="66" spans="2:13" ht="24.75" thickBot="1" x14ac:dyDescent="0.3">
      <c r="B66" s="26">
        <v>2022056397</v>
      </c>
      <c r="C66" s="26" t="s">
        <v>1</v>
      </c>
      <c r="D66" s="15" t="s">
        <v>20</v>
      </c>
      <c r="E66" s="14" t="s">
        <v>21</v>
      </c>
      <c r="F66" s="8" t="s">
        <v>108</v>
      </c>
      <c r="G66" s="27" t="s">
        <v>109</v>
      </c>
      <c r="H66" s="6" t="s">
        <v>110</v>
      </c>
      <c r="I66" s="21">
        <v>53.34</v>
      </c>
      <c r="J66" s="21">
        <v>130</v>
      </c>
      <c r="K66" s="21"/>
      <c r="L66" s="21"/>
      <c r="M66" s="31">
        <f t="shared" si="5"/>
        <v>183.34</v>
      </c>
    </row>
    <row r="67" spans="2:13" ht="24.75" thickBot="1" x14ac:dyDescent="0.3">
      <c r="B67" s="26">
        <v>2022061630</v>
      </c>
      <c r="C67" s="26" t="s">
        <v>1</v>
      </c>
      <c r="D67" s="15" t="s">
        <v>20</v>
      </c>
      <c r="E67" s="14" t="s">
        <v>21</v>
      </c>
      <c r="F67" s="8" t="s">
        <v>147</v>
      </c>
      <c r="G67" s="27" t="s">
        <v>148</v>
      </c>
      <c r="H67" s="6" t="s">
        <v>0</v>
      </c>
      <c r="I67" s="21">
        <v>26.67</v>
      </c>
      <c r="J67" s="21">
        <v>164</v>
      </c>
      <c r="K67" s="21">
        <v>297.02</v>
      </c>
      <c r="L67" s="21"/>
      <c r="M67" s="31">
        <f t="shared" si="5"/>
        <v>487.69</v>
      </c>
    </row>
    <row r="68" spans="2:13" ht="24.75" thickBot="1" x14ac:dyDescent="0.3">
      <c r="B68" s="26">
        <v>2022060602</v>
      </c>
      <c r="C68" s="26" t="s">
        <v>1</v>
      </c>
      <c r="D68" s="15" t="s">
        <v>20</v>
      </c>
      <c r="E68" s="14" t="s">
        <v>21</v>
      </c>
      <c r="F68" s="8" t="s">
        <v>114</v>
      </c>
      <c r="G68" s="27" t="s">
        <v>149</v>
      </c>
      <c r="H68" s="6" t="s">
        <v>150</v>
      </c>
      <c r="I68" s="21">
        <v>163.71</v>
      </c>
      <c r="J68" s="21">
        <v>312</v>
      </c>
      <c r="K68" s="21">
        <v>899.01</v>
      </c>
      <c r="L68" s="21"/>
      <c r="M68" s="31">
        <f t="shared" si="5"/>
        <v>1374.72</v>
      </c>
    </row>
    <row r="69" spans="2:13" ht="24.75" thickBot="1" x14ac:dyDescent="0.3">
      <c r="B69" s="26">
        <v>2022062666</v>
      </c>
      <c r="C69" s="26" t="s">
        <v>1</v>
      </c>
      <c r="D69" s="15" t="s">
        <v>20</v>
      </c>
      <c r="E69" s="14" t="s">
        <v>21</v>
      </c>
      <c r="F69" s="8" t="s">
        <v>145</v>
      </c>
      <c r="G69" s="27" t="s">
        <v>146</v>
      </c>
      <c r="H69" s="6" t="s">
        <v>46</v>
      </c>
      <c r="I69" s="21">
        <v>26.67</v>
      </c>
      <c r="J69" s="21">
        <v>120</v>
      </c>
      <c r="K69" s="21">
        <v>127.71</v>
      </c>
      <c r="L69" s="21"/>
      <c r="M69" s="31">
        <f t="shared" si="5"/>
        <v>274.38</v>
      </c>
    </row>
    <row r="70" spans="2:13" ht="24.75" thickBot="1" x14ac:dyDescent="0.3">
      <c r="B70" s="26">
        <v>2022066606</v>
      </c>
      <c r="C70" s="26" t="s">
        <v>1</v>
      </c>
      <c r="D70" s="15" t="s">
        <v>20</v>
      </c>
      <c r="E70" s="14" t="s">
        <v>21</v>
      </c>
      <c r="F70" s="8" t="s">
        <v>141</v>
      </c>
      <c r="G70" s="27" t="s">
        <v>142</v>
      </c>
      <c r="H70" s="6" t="s">
        <v>0</v>
      </c>
      <c r="I70" s="21">
        <v>53.34</v>
      </c>
      <c r="J70" s="21">
        <v>129</v>
      </c>
      <c r="K70" s="21">
        <v>124.12</v>
      </c>
      <c r="L70" s="21"/>
      <c r="M70" s="31">
        <f t="shared" si="5"/>
        <v>306.46000000000004</v>
      </c>
    </row>
    <row r="71" spans="2:13" ht="24.75" thickBot="1" x14ac:dyDescent="0.3">
      <c r="B71" s="26">
        <v>2022070464</v>
      </c>
      <c r="C71" s="26" t="s">
        <v>1</v>
      </c>
      <c r="D71" s="15" t="s">
        <v>20</v>
      </c>
      <c r="E71" s="14" t="s">
        <v>21</v>
      </c>
      <c r="F71" s="8" t="s">
        <v>120</v>
      </c>
      <c r="G71" s="27" t="s">
        <v>121</v>
      </c>
      <c r="H71" s="6" t="s">
        <v>99</v>
      </c>
      <c r="I71" s="21">
        <v>20</v>
      </c>
      <c r="J71" s="21"/>
      <c r="K71" s="21"/>
      <c r="L71" s="21"/>
      <c r="M71" s="31">
        <f t="shared" si="5"/>
        <v>20</v>
      </c>
    </row>
    <row r="72" spans="2:13" ht="15.75" thickBot="1" x14ac:dyDescent="0.3">
      <c r="B72" s="28"/>
      <c r="C72" s="23"/>
      <c r="D72" s="5"/>
      <c r="E72" s="3"/>
      <c r="F72" s="4"/>
      <c r="G72" s="38"/>
      <c r="H72" s="3"/>
      <c r="I72" s="45" t="s">
        <v>9</v>
      </c>
      <c r="J72" s="45"/>
      <c r="K72" s="45"/>
      <c r="L72" s="45"/>
      <c r="M72" s="17">
        <f>M53+M54+M55+M56+M57+M58+M59+M60+M62+M63+M61+M64+M65+M68+M66+M67+M69+M70+M71</f>
        <v>8850.2279999999992</v>
      </c>
    </row>
    <row r="73" spans="2:13" ht="15.75" thickBot="1" x14ac:dyDescent="0.3">
      <c r="B73" s="37"/>
      <c r="C73" s="37"/>
      <c r="D73" s="54" t="s">
        <v>24</v>
      </c>
      <c r="E73" s="55"/>
      <c r="F73" s="55"/>
      <c r="G73" s="55"/>
      <c r="H73" s="55"/>
      <c r="I73" s="55"/>
      <c r="J73" s="55"/>
      <c r="K73" s="55"/>
      <c r="L73" s="56"/>
      <c r="M73" s="18">
        <f>M14+M20+M24+M37+M43+M45+M47+M49+M52+M72</f>
        <v>25809.797999999999</v>
      </c>
    </row>
    <row r="74" spans="2:13" x14ac:dyDescent="0.25">
      <c r="C74" s="1"/>
      <c r="D74" s="36"/>
      <c r="E74" s="2"/>
      <c r="F74" s="2"/>
      <c r="G74" s="36"/>
      <c r="H74" s="2"/>
      <c r="I74" s="1"/>
      <c r="J74" s="1"/>
      <c r="K74" s="1"/>
      <c r="L74" s="1"/>
      <c r="M74" s="16"/>
    </row>
    <row r="75" spans="2:13" x14ac:dyDescent="0.25">
      <c r="C75" s="1"/>
      <c r="D75" s="36"/>
      <c r="E75" s="2"/>
      <c r="F75" s="2"/>
      <c r="G75" s="41"/>
      <c r="H75" s="2"/>
      <c r="I75" s="1"/>
      <c r="J75" s="1"/>
      <c r="K75" s="1"/>
      <c r="L75" s="1"/>
      <c r="M75" s="16"/>
    </row>
    <row r="76" spans="2:13" x14ac:dyDescent="0.25">
      <c r="D76" t="s">
        <v>18</v>
      </c>
      <c r="L76" s="1"/>
      <c r="M76" s="19"/>
    </row>
    <row r="77" spans="2:13" x14ac:dyDescent="0.25">
      <c r="L77" s="1"/>
      <c r="M77" s="16"/>
    </row>
    <row r="78" spans="2:13" x14ac:dyDescent="0.25">
      <c r="L78" s="1"/>
      <c r="M78" s="16"/>
    </row>
    <row r="79" spans="2:13" x14ac:dyDescent="0.25">
      <c r="L79" s="1"/>
      <c r="M79" s="16"/>
    </row>
    <row r="80" spans="2:13" x14ac:dyDescent="0.25">
      <c r="L80" s="1"/>
      <c r="M80" s="16"/>
    </row>
    <row r="81" spans="8:13" x14ac:dyDescent="0.25">
      <c r="L81" s="1"/>
      <c r="M81" s="16"/>
    </row>
    <row r="82" spans="8:13" x14ac:dyDescent="0.25">
      <c r="L82" s="1"/>
      <c r="M82" s="16"/>
    </row>
    <row r="83" spans="8:13" x14ac:dyDescent="0.25">
      <c r="L83" s="1"/>
      <c r="M83" s="16"/>
    </row>
    <row r="84" spans="8:13" x14ac:dyDescent="0.25">
      <c r="L84" s="1"/>
      <c r="M84" s="16"/>
    </row>
    <row r="85" spans="8:13" x14ac:dyDescent="0.25">
      <c r="L85" s="1"/>
      <c r="M85" s="16"/>
    </row>
    <row r="86" spans="8:13" x14ac:dyDescent="0.25">
      <c r="L86" s="1"/>
      <c r="M86" s="16"/>
    </row>
    <row r="87" spans="8:13" x14ac:dyDescent="0.25">
      <c r="L87" s="1"/>
      <c r="M87" s="16"/>
    </row>
    <row r="88" spans="8:13" x14ac:dyDescent="0.25">
      <c r="H88" t="s">
        <v>16</v>
      </c>
      <c r="L88" s="1"/>
      <c r="M88" s="16"/>
    </row>
    <row r="89" spans="8:13" x14ac:dyDescent="0.25">
      <c r="M89" s="20"/>
    </row>
    <row r="90" spans="8:13" x14ac:dyDescent="0.25">
      <c r="M90" s="20"/>
    </row>
    <row r="91" spans="8:13" x14ac:dyDescent="0.25">
      <c r="M91" s="20"/>
    </row>
    <row r="92" spans="8:13" x14ac:dyDescent="0.25">
      <c r="M92" s="20"/>
    </row>
    <row r="93" spans="8:13" x14ac:dyDescent="0.25">
      <c r="M93" s="20"/>
    </row>
  </sheetData>
  <autoFilter ref="B8:N73" xr:uid="{2F70EBB2-FAB7-41D6-B5B0-C8299D6382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0">
    <mergeCell ref="D73:L73"/>
    <mergeCell ref="I24:L24"/>
    <mergeCell ref="I9:J9"/>
    <mergeCell ref="K9:K10"/>
    <mergeCell ref="L9:L10"/>
    <mergeCell ref="M9:M10"/>
    <mergeCell ref="I37:L37"/>
    <mergeCell ref="I72:L72"/>
    <mergeCell ref="C1:D1"/>
    <mergeCell ref="E1:H3"/>
    <mergeCell ref="B8:M8"/>
    <mergeCell ref="B9:B10"/>
    <mergeCell ref="C9:C10"/>
    <mergeCell ref="D9:D10"/>
    <mergeCell ref="E9:E10"/>
    <mergeCell ref="F9:F10"/>
    <mergeCell ref="G9:G10"/>
    <mergeCell ref="H9:H10"/>
    <mergeCell ref="I14:L14"/>
    <mergeCell ref="B20:L20"/>
  </mergeCells>
  <pageMargins left="0.7" right="0.7" top="0.75" bottom="0.75" header="0.3" footer="0.3"/>
  <pageSetup paperSize="9" scale="4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Luis</cp:lastModifiedBy>
  <cp:lastPrinted>2021-11-30T10:18:49Z</cp:lastPrinted>
  <dcterms:created xsi:type="dcterms:W3CDTF">2019-08-28T07:40:01Z</dcterms:created>
  <dcterms:modified xsi:type="dcterms:W3CDTF">2022-12-21T11:15:08Z</dcterms:modified>
</cp:coreProperties>
</file>