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PO.ES\DEPO\USUARIOS\bibiana.redondo\Escritorio\"/>
    </mc:Choice>
  </mc:AlternateContent>
  <bookViews>
    <workbookView xWindow="0" yWindow="0" windowWidth="28800" windowHeight="12225"/>
  </bookViews>
  <sheets>
    <sheet name="Modelo Oficial 2025" sheetId="4" r:id="rId1"/>
  </sheets>
  <definedNames>
    <definedName name="_xlnm._FilterDatabase" localSheetId="0" hidden="1">'Modelo Oficial 2025'!$A$9:$IC$9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4" l="1"/>
  <c r="M51" i="4"/>
  <c r="M43" i="4"/>
  <c r="M12" i="4"/>
  <c r="M50" i="4"/>
  <c r="M42" i="4"/>
  <c r="M53" i="4"/>
  <c r="M52" i="4"/>
  <c r="M41" i="4"/>
  <c r="M11" i="4" l="1"/>
  <c r="M10" i="4"/>
  <c r="M24" i="4"/>
  <c r="M14" i="4"/>
  <c r="M15" i="4"/>
  <c r="M16" i="4"/>
  <c r="M17" i="4"/>
  <c r="M18" i="4"/>
  <c r="M19" i="4"/>
  <c r="M20" i="4"/>
  <c r="M21" i="4"/>
  <c r="M22" i="4"/>
  <c r="M23" i="4"/>
  <c r="M13" i="4"/>
  <c r="M33" i="4"/>
  <c r="M34" i="4"/>
  <c r="M35" i="4"/>
  <c r="M36" i="4"/>
  <c r="M37" i="4"/>
  <c r="M38" i="4"/>
  <c r="M39" i="4"/>
  <c r="M40" i="4"/>
  <c r="M32" i="4"/>
  <c r="M45" i="4"/>
  <c r="M47" i="4"/>
  <c r="M48" i="4"/>
  <c r="M49" i="4"/>
  <c r="M46" i="4"/>
  <c r="M44" i="4"/>
  <c r="M31" i="4" l="1"/>
  <c r="M29" i="4"/>
  <c r="M26" i="4"/>
  <c r="M28" i="4" l="1"/>
  <c r="M27" i="4"/>
  <c r="M25" i="4" l="1"/>
  <c r="M30" i="4" l="1"/>
</calcChain>
</file>

<file path=xl/comments1.xml><?xml version="1.0" encoding="utf-8"?>
<comments xmlns="http://schemas.openxmlformats.org/spreadsheetml/2006/main">
  <authors>
    <author>Nicole Álvarez Civeira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validación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validación</t>
        </r>
      </text>
    </comment>
  </commentList>
</comments>
</file>

<file path=xl/sharedStrings.xml><?xml version="1.0" encoding="utf-8"?>
<sst xmlns="http://schemas.openxmlformats.org/spreadsheetml/2006/main" count="238" uniqueCount="105">
  <si>
    <t xml:space="preserve">Persoa interesada </t>
  </si>
  <si>
    <t>Cargo</t>
  </si>
  <si>
    <t>Datas</t>
  </si>
  <si>
    <t>Concepto</t>
  </si>
  <si>
    <t>Lugar</t>
  </si>
  <si>
    <t>Total</t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</si>
  <si>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</si>
  <si>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</si>
  <si>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</si>
  <si>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</si>
  <si>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</si>
  <si>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</si>
  <si>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Nº EXPEDIENTE</t>
  </si>
  <si>
    <t>Total=</t>
  </si>
  <si>
    <t>CORPORACION 2023-2027</t>
  </si>
  <si>
    <t>Deputada</t>
  </si>
  <si>
    <t>Madrid</t>
  </si>
  <si>
    <t>Deputado</t>
  </si>
  <si>
    <t>Caixa Fixa</t>
  </si>
  <si>
    <t>Presidente</t>
  </si>
  <si>
    <t>IDN</t>
  </si>
  <si>
    <t>IEK = Kms</t>
  </si>
  <si>
    <t>24 ao 26 Xaneiro</t>
  </si>
  <si>
    <r>
      <t xml:space="preserve">Outros </t>
    </r>
    <r>
      <rPr>
        <b/>
        <sz val="8"/>
        <color theme="1"/>
        <rFont val="Calibri"/>
        <family val="2"/>
        <scheme val="minor"/>
      </rPr>
      <t>(peaxes, aparcadoiros, inscripcións, matrículas...)</t>
    </r>
  </si>
  <si>
    <t>Asistencia á presentación da campaña de promoción do destino Rías Baixas en FITUR</t>
  </si>
  <si>
    <t>21 ao 23 
Xaneiro</t>
  </si>
  <si>
    <t>22 ao 24 Xaneiro</t>
  </si>
  <si>
    <t>20 Xaneiro</t>
  </si>
  <si>
    <t>Asistencia á reunión co Consello de Goberno da Rede Española de Cidades Saudables.</t>
  </si>
  <si>
    <t>7 ao 8 Marzo</t>
  </si>
  <si>
    <t>Asistencia á presentación da 32ª Edición da Bienal na Feira Internacional de Arte Contemporánea de España ARCOMadrid.</t>
  </si>
  <si>
    <t>Asistencia á celebración da 3ª edición dos Premios Pilgrim no Placio de Gaviria</t>
  </si>
  <si>
    <t>Asistencia á VI Conferencia de Presidenciais de Deputacións Provinciais</t>
  </si>
  <si>
    <t>Palma de Mallorca</t>
  </si>
  <si>
    <t>19 ao 21 Marzo</t>
  </si>
  <si>
    <t>Asistencia á reunión para oas Deputacións Provinciais, Cabildos e Consellos Insulares integrados na Rede de Entidades Locais da Axenda 2030</t>
  </si>
  <si>
    <t>15 ao 16 Marzo</t>
  </si>
  <si>
    <t xml:space="preserve">*Asistencia ao Desfile de San Patricio 
**Asistencia  á fase final da competició da XLVI Copa da Raína de Balonmán Feminino </t>
  </si>
  <si>
    <t>* Madrid
**Granollers</t>
  </si>
  <si>
    <t>Asistencia á VII Edición de Encontros en el EO</t>
  </si>
  <si>
    <t xml:space="preserve">10 ao 11 Abril </t>
  </si>
  <si>
    <t>Oviedo</t>
  </si>
  <si>
    <t>Asistencia á celebración do tradicional Encontro Valle inclaniano</t>
  </si>
  <si>
    <t>TOTAL GASTOS DE VÍAXE ANO 2025 =</t>
  </si>
  <si>
    <t>GASTOS DE VIAXE DAS PERSOAS DEPUTADAS NO ANO 2025</t>
  </si>
  <si>
    <t>18 ao 19 Marzo</t>
  </si>
  <si>
    <t>21 ao 24 Xaneiro</t>
  </si>
  <si>
    <t>Berlín</t>
  </si>
  <si>
    <t>Asistencia á presentación da campaña de promoción do destino Rías Baixas</t>
  </si>
  <si>
    <t>Asistencia ao XI Congreso Europeo de Turismo Rural</t>
  </si>
  <si>
    <t>Asistencia a III Edición dos Premios Lectores Viaxes National Geographic</t>
  </si>
  <si>
    <t>Asistencia ás reunións con representantes da Comisión de Desenvolvemento Rexional do Parlamento Europeo (REGI) e con representantes da Fundación Galicia Europa</t>
  </si>
  <si>
    <t>Bruxelas</t>
  </si>
  <si>
    <t>Asistencia ao partido de volta da final da EHF Cup etre Balomán Porriño e Valur</t>
  </si>
  <si>
    <t>Asistencia ao 1º Forum Náutico Internacional</t>
  </si>
  <si>
    <t>Brasil</t>
  </si>
  <si>
    <t>Asistencia ao XIII Festival Groba na Casa de Galicia en Madrid</t>
  </si>
  <si>
    <t>Asistencia ao evento de presentación de resultados do Proxecto Experiencias Turismos de FEMP</t>
  </si>
  <si>
    <t>Asistencia ao acto de presentación oficial de Castes</t>
  </si>
  <si>
    <t>Asistencia ao Congreso Internacional de Camelias 2025</t>
  </si>
  <si>
    <t>Tokio</t>
  </si>
  <si>
    <t>Asistencia a unha reunión ás portas do Congreso dos Deputados</t>
  </si>
  <si>
    <t>SÁNCHEZ MÉNDEZ, MARÍA LUISA</t>
  </si>
  <si>
    <t>Vicepresidenta segunda</t>
  </si>
  <si>
    <t>Asistencia á presentación dos Concertos do Xacobeo 2025</t>
  </si>
  <si>
    <t>LÓPEZ DIÉGUEZ, LUIS</t>
  </si>
  <si>
    <t>CASTRO DOMÍNGUEZ, MARÍA NAVA</t>
  </si>
  <si>
    <t>DOMÍNGUEZ ARTIME, RAFAEL</t>
  </si>
  <si>
    <t>GUISASOLA PADÍN, MARCOS</t>
  </si>
  <si>
    <t>Londres</t>
  </si>
  <si>
    <t>24 ao 26 Setembro</t>
  </si>
  <si>
    <t>Cannes</t>
  </si>
  <si>
    <t>Asistencia á recollida do premio "Dolphin Trophy" no acto de 2025 Cannes Corporate Media ¬ TV Awards</t>
  </si>
  <si>
    <t>9 ao 14 Marzo</t>
  </si>
  <si>
    <t>13 de Maio</t>
  </si>
  <si>
    <t>21 de Maio</t>
  </si>
  <si>
    <t>14 ao16 de Maio</t>
  </si>
  <si>
    <t>Reikiavik</t>
  </si>
  <si>
    <t>8 de Maio</t>
  </si>
  <si>
    <t>7 de Maio</t>
  </si>
  <si>
    <t>26 de Marzo</t>
  </si>
  <si>
    <t>5 de Maio</t>
  </si>
  <si>
    <t>26 Maio ao 2 Xuño</t>
  </si>
  <si>
    <t>11 de Xuño</t>
  </si>
  <si>
    <t>14 ao 16 Maio</t>
  </si>
  <si>
    <t>16 ao 18 Maio</t>
  </si>
  <si>
    <t>18 de Xuño</t>
  </si>
  <si>
    <t>22 de Maio</t>
  </si>
  <si>
    <t>28 ao 29 Maio</t>
  </si>
  <si>
    <t>4 ao 6 Xullo</t>
  </si>
  <si>
    <t>TOURíS ROMERO, JAVIER</t>
  </si>
  <si>
    <t>CUBELA LÓPEZ, JORGE</t>
  </si>
  <si>
    <t>ÁLVAREZ CARRERO, ROBERTO JOSE</t>
  </si>
  <si>
    <t>Asistencia á xornada de clausura do acto "Playas sin límite"</t>
  </si>
  <si>
    <t>VAZQUEZ ALMUIÑA, JESUS</t>
  </si>
  <si>
    <t>Cáceres</t>
  </si>
  <si>
    <t>7 ao 9 de outubro</t>
  </si>
  <si>
    <t>Asistencia á V Convención TURESPAÑA</t>
  </si>
  <si>
    <t>Asistencia ao FORUM EUROPA</t>
  </si>
  <si>
    <t>15 ao 16 Outubro</t>
  </si>
  <si>
    <t>17 de Setembro</t>
  </si>
  <si>
    <t>Asistencia á EUROPEAN WEEK OF REGIONS AND CITIES</t>
  </si>
  <si>
    <t>13 ao 15 de Outubro</t>
  </si>
  <si>
    <t>Bruselas</t>
  </si>
  <si>
    <t>Actualizado a 26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</si>
</sst>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20"/>
      <color rgb="FF667667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6676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indexed="64"/>
      </right>
      <top style="medium">
        <color indexed="64"/>
      </top>
      <bottom style="medium">
        <color rgb="FF6676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 style="medium">
        <color rgb="FF667667"/>
      </left>
      <right style="medium">
        <color indexed="64"/>
      </right>
      <top style="medium">
        <color rgb="FF667667"/>
      </top>
      <bottom/>
      <diagonal/>
    </border>
    <border>
      <left style="medium">
        <color indexed="64"/>
      </left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0" fontId="17" fillId="10" borderId="32" applyNumberFormat="0" applyFont="0" applyAlignment="0" applyProtection="0"/>
  </cellStyleXfs>
  <cellXfs count="123">
    <xf numFmtId="0" fontId="0" fillId="0" borderId="0" xfId="0"/>
    <xf numFmtId="0" fontId="0" fillId="0" borderId="0" xfId="0" applyFont="1"/>
    <xf numFmtId="0" fontId="0" fillId="7" borderId="0" xfId="0" applyFont="1" applyFill="1"/>
    <xf numFmtId="8" fontId="0" fillId="7" borderId="0" xfId="0" applyNumberFormat="1" applyFont="1" applyFill="1"/>
    <xf numFmtId="0" fontId="0" fillId="0" borderId="0" xfId="0" applyFont="1" applyAlignment="1">
      <alignment horizontal="center"/>
    </xf>
    <xf numFmtId="0" fontId="2" fillId="0" borderId="9" xfId="1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27" xfId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8" fontId="2" fillId="0" borderId="14" xfId="0" applyNumberFormat="1" applyFont="1" applyFill="1" applyBorder="1" applyAlignment="1">
      <alignment horizontal="center" vertical="center" wrapText="1"/>
    </xf>
    <xf numFmtId="8" fontId="0" fillId="0" borderId="15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0" fillId="0" borderId="17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4" fillId="5" borderId="19" xfId="0" applyNumberFormat="1" applyFont="1" applyFill="1" applyBorder="1" applyAlignment="1">
      <alignment horizontal="center" vertical="center" wrapText="1"/>
    </xf>
    <xf numFmtId="8" fontId="2" fillId="0" borderId="19" xfId="0" applyNumberFormat="1" applyFont="1" applyFill="1" applyBorder="1" applyAlignment="1">
      <alignment horizontal="center" vertical="center" wrapText="1"/>
    </xf>
    <xf numFmtId="8" fontId="0" fillId="0" borderId="20" xfId="0" applyNumberFormat="1" applyFont="1" applyFill="1" applyBorder="1" applyAlignment="1">
      <alignment horizontal="right" vertical="center" wrapText="1"/>
    </xf>
    <xf numFmtId="0" fontId="0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left" wrapText="1"/>
    </xf>
    <xf numFmtId="0" fontId="9" fillId="7" borderId="0" xfId="0" applyFont="1" applyFill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9" borderId="0" xfId="0" applyFont="1" applyFill="1"/>
    <xf numFmtId="0" fontId="2" fillId="7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4" fontId="2" fillId="0" borderId="27" xfId="0" applyNumberFormat="1" applyFont="1" applyFill="1" applyBorder="1" applyAlignment="1">
      <alignment horizontal="center" vertical="center" wrapText="1"/>
    </xf>
    <xf numFmtId="14" fontId="4" fillId="5" borderId="27" xfId="0" applyNumberFormat="1" applyFont="1" applyFill="1" applyBorder="1" applyAlignment="1">
      <alignment horizontal="center" vertical="center" wrapText="1"/>
    </xf>
    <xf numFmtId="8" fontId="2" fillId="0" borderId="27" xfId="0" applyNumberFormat="1" applyFont="1" applyFill="1" applyBorder="1" applyAlignment="1">
      <alignment horizontal="center" vertical="center" wrapText="1"/>
    </xf>
    <xf numFmtId="8" fontId="0" fillId="0" borderId="28" xfId="0" applyNumberFormat="1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8" fontId="5" fillId="8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14" fontId="4" fillId="5" borderId="9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8" fontId="6" fillId="4" borderId="33" xfId="0" applyNumberFormat="1" applyFont="1" applyFill="1" applyBorder="1" applyAlignment="1">
      <alignment horizontal="right" vertical="center" wrapText="1"/>
    </xf>
    <xf numFmtId="8" fontId="6" fillId="4" borderId="34" xfId="0" applyNumberFormat="1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6" xfId="2" applyFont="1" applyFill="1" applyBorder="1" applyAlignment="1">
      <alignment horizontal="left" vertical="center" wrapText="1"/>
    </xf>
    <xf numFmtId="14" fontId="2" fillId="0" borderId="36" xfId="0" applyNumberFormat="1" applyFont="1" applyFill="1" applyBorder="1" applyAlignment="1">
      <alignment horizontal="center" vertical="center" wrapText="1"/>
    </xf>
    <xf numFmtId="14" fontId="4" fillId="5" borderId="36" xfId="0" applyNumberFormat="1" applyFont="1" applyFill="1" applyBorder="1" applyAlignment="1">
      <alignment horizontal="center" vertical="center" wrapText="1"/>
    </xf>
    <xf numFmtId="8" fontId="2" fillId="0" borderId="36" xfId="0" applyNumberFormat="1" applyFont="1" applyFill="1" applyBorder="1" applyAlignment="1">
      <alignment horizontal="center" vertical="center" wrapText="1"/>
    </xf>
    <xf numFmtId="8" fontId="0" fillId="0" borderId="37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center" vertical="center" wrapText="1"/>
    </xf>
    <xf numFmtId="14" fontId="2" fillId="0" borderId="24" xfId="0" applyNumberFormat="1" applyFont="1" applyFill="1" applyBorder="1" applyAlignment="1">
      <alignment horizontal="center" vertical="center" wrapText="1"/>
    </xf>
    <xf numFmtId="14" fontId="4" fillId="5" borderId="24" xfId="0" applyNumberFormat="1" applyFont="1" applyFill="1" applyBorder="1" applyAlignment="1">
      <alignment horizontal="center" vertical="center" wrapText="1"/>
    </xf>
    <xf numFmtId="8" fontId="2" fillId="0" borderId="24" xfId="0" applyNumberFormat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164" fontId="14" fillId="0" borderId="9" xfId="0" applyNumberFormat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wrapText="1"/>
    </xf>
    <xf numFmtId="8" fontId="6" fillId="4" borderId="3" xfId="0" applyNumberFormat="1" applyFont="1" applyFill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/>
    </xf>
    <xf numFmtId="164" fontId="14" fillId="0" borderId="24" xfId="0" applyNumberFormat="1" applyFont="1" applyFill="1" applyBorder="1" applyAlignment="1">
      <alignment horizontal="center" vertical="center"/>
    </xf>
    <xf numFmtId="164" fontId="15" fillId="0" borderId="24" xfId="0" applyNumberFormat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left" vertical="center" wrapText="1"/>
    </xf>
    <xf numFmtId="14" fontId="2" fillId="0" borderId="38" xfId="0" applyNumberFormat="1" applyFont="1" applyFill="1" applyBorder="1" applyAlignment="1">
      <alignment horizontal="center" vertical="center" wrapText="1"/>
    </xf>
    <xf numFmtId="14" fontId="4" fillId="5" borderId="38" xfId="0" applyNumberFormat="1" applyFont="1" applyFill="1" applyBorder="1" applyAlignment="1">
      <alignment horizontal="center" vertical="center" wrapText="1"/>
    </xf>
    <xf numFmtId="8" fontId="2" fillId="0" borderId="38" xfId="0" applyNumberFormat="1" applyFont="1" applyFill="1" applyBorder="1" applyAlignment="1">
      <alignment horizontal="center" vertical="center" wrapText="1"/>
    </xf>
    <xf numFmtId="8" fontId="0" fillId="0" borderId="25" xfId="0" applyNumberFormat="1" applyFont="1" applyFill="1" applyBorder="1" applyAlignment="1">
      <alignment horizontal="righ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wrapText="1"/>
    </xf>
    <xf numFmtId="8" fontId="0" fillId="0" borderId="40" xfId="0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164" fontId="14" fillId="0" borderId="1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8" fontId="0" fillId="0" borderId="9" xfId="0" applyNumberFormat="1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center" vertical="center"/>
    </xf>
    <xf numFmtId="8" fontId="6" fillId="4" borderId="44" xfId="0" applyNumberFormat="1" applyFont="1" applyFill="1" applyBorder="1" applyAlignment="1">
      <alignment horizontal="righ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8" fontId="7" fillId="4" borderId="26" xfId="0" applyNumberFormat="1" applyFont="1" applyFill="1" applyBorder="1" applyAlignment="1">
      <alignment horizontal="right" vertical="center" wrapText="1"/>
    </xf>
    <xf numFmtId="8" fontId="7" fillId="4" borderId="27" xfId="0" applyNumberFormat="1" applyFont="1" applyFill="1" applyBorder="1" applyAlignment="1">
      <alignment horizontal="right" vertical="center" wrapText="1"/>
    </xf>
    <xf numFmtId="8" fontId="7" fillId="4" borderId="28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 wrapText="1"/>
    </xf>
    <xf numFmtId="8" fontId="7" fillId="4" borderId="29" xfId="0" applyNumberFormat="1" applyFont="1" applyFill="1" applyBorder="1" applyAlignment="1">
      <alignment horizontal="right" vertical="center" wrapText="1"/>
    </xf>
    <xf numFmtId="8" fontId="7" fillId="4" borderId="30" xfId="0" applyNumberFormat="1" applyFont="1" applyFill="1" applyBorder="1" applyAlignment="1">
      <alignment horizontal="right" vertical="center" wrapText="1"/>
    </xf>
    <xf numFmtId="8" fontId="7" fillId="4" borderId="31" xfId="0" applyNumberFormat="1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right" vertical="center" wrapText="1"/>
    </xf>
    <xf numFmtId="8" fontId="7" fillId="4" borderId="41" xfId="0" applyNumberFormat="1" applyFont="1" applyFill="1" applyBorder="1" applyAlignment="1">
      <alignment horizontal="right" vertical="center" wrapText="1"/>
    </xf>
    <xf numFmtId="8" fontId="7" fillId="4" borderId="42" xfId="0" applyNumberFormat="1" applyFont="1" applyFill="1" applyBorder="1" applyAlignment="1">
      <alignment horizontal="right" vertical="center" wrapText="1"/>
    </xf>
    <xf numFmtId="8" fontId="7" fillId="4" borderId="43" xfId="0" applyNumberFormat="1" applyFont="1" applyFill="1" applyBorder="1" applyAlignment="1">
      <alignment horizontal="right" vertical="center" wrapText="1"/>
    </xf>
  </cellXfs>
  <cellStyles count="3">
    <cellStyle name="Incorrecto" xfId="1" builtinId="27"/>
    <cellStyle name="Normal" xfId="0" builtinId="0"/>
    <cellStyle name="Notas" xfId="2" builtinId="10"/>
  </cellStyles>
  <dxfs count="0"/>
  <tableStyles count="0" defaultTableStyle="TableStyleMedium2" defaultPivotStyle="PivotStyleLight16"/>
  <colors>
    <mruColors>
      <color rgb="FF008000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3</xdr:col>
      <xdr:colOff>133350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14E4238-752F-40D3-822A-078A82FF38C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33350"/>
          <a:ext cx="1866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C74"/>
  <sheetViews>
    <sheetView tabSelected="1" workbookViewId="0">
      <selection activeCell="B8" sqref="B8:B9"/>
    </sheetView>
  </sheetViews>
  <sheetFormatPr baseColWidth="10" defaultRowHeight="15" x14ac:dyDescent="0.25"/>
  <cols>
    <col min="1" max="1" width="3" style="1" bestFit="1" customWidth="1"/>
    <col min="2" max="2" width="14.28515625" style="4" customWidth="1"/>
    <col min="3" max="3" width="12" style="4" bestFit="1" customWidth="1"/>
    <col min="4" max="4" width="33.5703125" style="47" customWidth="1"/>
    <col min="5" max="5" width="13.28515625" style="4" customWidth="1"/>
    <col min="6" max="6" width="8.7109375" style="8" customWidth="1"/>
    <col min="7" max="7" width="53.7109375" style="4" customWidth="1"/>
    <col min="8" max="8" width="11.42578125" style="4"/>
    <col min="9" max="9" width="13.7109375" style="4" bestFit="1" customWidth="1"/>
    <col min="10" max="10" width="14.85546875" style="4" bestFit="1" customWidth="1"/>
    <col min="11" max="11" width="15.7109375" style="4" bestFit="1" customWidth="1"/>
    <col min="12" max="12" width="14.42578125" style="4" customWidth="1"/>
    <col min="13" max="13" width="14.5703125" style="7" bestFit="1" customWidth="1"/>
    <col min="14" max="14" width="13.85546875" style="1" bestFit="1" customWidth="1"/>
    <col min="15" max="16384" width="11.42578125" style="1"/>
  </cols>
  <sheetData>
    <row r="1" spans="1:237" x14ac:dyDescent="0.25">
      <c r="A1" s="2"/>
      <c r="B1" s="26"/>
      <c r="C1" s="96"/>
      <c r="D1" s="96"/>
      <c r="E1" s="97" t="s">
        <v>14</v>
      </c>
      <c r="F1" s="97"/>
      <c r="G1" s="97"/>
      <c r="H1" s="97"/>
      <c r="I1" s="27"/>
      <c r="J1" s="27"/>
      <c r="K1" s="27"/>
      <c r="L1" s="27"/>
      <c r="M1" s="28"/>
      <c r="N1" s="2"/>
      <c r="O1" s="2"/>
      <c r="P1" s="2"/>
      <c r="Q1" s="2"/>
    </row>
    <row r="2" spans="1:237" x14ac:dyDescent="0.25">
      <c r="A2" s="2"/>
      <c r="B2" s="26"/>
      <c r="C2" s="27"/>
      <c r="D2" s="29"/>
      <c r="E2" s="97"/>
      <c r="F2" s="97"/>
      <c r="G2" s="97"/>
      <c r="H2" s="97"/>
      <c r="I2" s="27"/>
      <c r="J2" s="27"/>
      <c r="K2" s="27"/>
      <c r="L2" s="27"/>
      <c r="M2" s="28"/>
      <c r="N2" s="2"/>
      <c r="O2" s="2"/>
      <c r="P2" s="2"/>
      <c r="Q2" s="2"/>
    </row>
    <row r="3" spans="1:237" x14ac:dyDescent="0.25">
      <c r="A3" s="2"/>
      <c r="B3" s="26"/>
      <c r="C3" s="27"/>
      <c r="D3" s="29"/>
      <c r="E3" s="97"/>
      <c r="F3" s="97"/>
      <c r="G3" s="97"/>
      <c r="H3" s="97"/>
      <c r="I3" s="27"/>
      <c r="J3" s="27"/>
      <c r="K3" s="27"/>
      <c r="L3" s="27"/>
      <c r="M3" s="28"/>
      <c r="N3" s="2"/>
      <c r="O3" s="2"/>
      <c r="P3" s="2"/>
      <c r="Q3" s="2"/>
    </row>
    <row r="4" spans="1:237" x14ac:dyDescent="0.25">
      <c r="A4" s="2"/>
      <c r="B4" s="26"/>
      <c r="C4" s="27"/>
      <c r="D4" s="29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</row>
    <row r="5" spans="1:237" x14ac:dyDescent="0.25">
      <c r="A5" s="2"/>
      <c r="B5" s="26"/>
      <c r="C5" s="27"/>
      <c r="D5" s="29"/>
      <c r="E5" s="27"/>
      <c r="F5" s="27"/>
      <c r="G5" s="27"/>
      <c r="H5" s="27"/>
      <c r="I5" s="30" t="s">
        <v>20</v>
      </c>
      <c r="J5" s="30"/>
      <c r="K5" s="30" t="s">
        <v>21</v>
      </c>
      <c r="L5" s="27"/>
      <c r="M5" s="28"/>
      <c r="N5" s="2"/>
      <c r="O5" s="2"/>
      <c r="P5" s="2"/>
      <c r="Q5" s="2"/>
    </row>
    <row r="6" spans="1:237" ht="9" customHeight="1" thickBot="1" x14ac:dyDescent="0.3">
      <c r="A6" s="2"/>
      <c r="B6" s="26"/>
      <c r="C6" s="27"/>
      <c r="D6" s="29"/>
      <c r="E6" s="27"/>
      <c r="F6" s="27"/>
      <c r="G6" s="27"/>
      <c r="H6" s="27"/>
      <c r="I6" s="27"/>
      <c r="J6" s="27"/>
      <c r="K6" s="27"/>
      <c r="L6" s="27"/>
      <c r="M6" s="28"/>
      <c r="N6" s="2"/>
      <c r="O6" s="2"/>
      <c r="P6" s="2"/>
      <c r="Q6" s="2"/>
    </row>
    <row r="7" spans="1:237" ht="24.95" customHeight="1" thickBot="1" x14ac:dyDescent="0.3">
      <c r="A7" s="2"/>
      <c r="B7" s="106" t="s">
        <v>44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2"/>
      <c r="O7" s="2"/>
      <c r="P7" s="2"/>
      <c r="Q7" s="2"/>
    </row>
    <row r="8" spans="1:237" ht="15.75" customHeight="1" thickBot="1" x14ac:dyDescent="0.3">
      <c r="A8" s="2"/>
      <c r="B8" s="104" t="s">
        <v>12</v>
      </c>
      <c r="C8" s="98" t="s">
        <v>8</v>
      </c>
      <c r="D8" s="100" t="s">
        <v>0</v>
      </c>
      <c r="E8" s="98" t="s">
        <v>1</v>
      </c>
      <c r="F8" s="102" t="s">
        <v>2</v>
      </c>
      <c r="G8" s="98" t="s">
        <v>3</v>
      </c>
      <c r="H8" s="98" t="s">
        <v>4</v>
      </c>
      <c r="I8" s="113" t="s">
        <v>7</v>
      </c>
      <c r="J8" s="113"/>
      <c r="K8" s="91" t="s">
        <v>6</v>
      </c>
      <c r="L8" s="109" t="s">
        <v>23</v>
      </c>
      <c r="M8" s="111" t="s">
        <v>5</v>
      </c>
      <c r="N8" s="2"/>
      <c r="O8" s="2"/>
      <c r="P8" s="2"/>
      <c r="Q8" s="2"/>
    </row>
    <row r="9" spans="1:237" ht="45" customHeight="1" thickBot="1" x14ac:dyDescent="0.3">
      <c r="A9" s="2"/>
      <c r="B9" s="105"/>
      <c r="C9" s="99"/>
      <c r="D9" s="101"/>
      <c r="E9" s="99"/>
      <c r="F9" s="103"/>
      <c r="G9" s="99"/>
      <c r="H9" s="99"/>
      <c r="I9" s="31" t="s">
        <v>10</v>
      </c>
      <c r="J9" s="31" t="s">
        <v>9</v>
      </c>
      <c r="K9" s="92"/>
      <c r="L9" s="110"/>
      <c r="M9" s="112"/>
      <c r="N9" s="2"/>
      <c r="O9" s="2"/>
      <c r="P9" s="2"/>
      <c r="Q9" s="2"/>
    </row>
    <row r="10" spans="1:237" s="32" customFormat="1" ht="26.25" thickBot="1" x14ac:dyDescent="0.3">
      <c r="A10" s="2"/>
      <c r="B10" s="11">
        <v>2025002452</v>
      </c>
      <c r="C10" s="12" t="s">
        <v>18</v>
      </c>
      <c r="D10" s="9" t="s">
        <v>92</v>
      </c>
      <c r="E10" s="13" t="s">
        <v>17</v>
      </c>
      <c r="F10" s="14" t="s">
        <v>25</v>
      </c>
      <c r="G10" s="12" t="s">
        <v>24</v>
      </c>
      <c r="H10" s="12" t="s">
        <v>16</v>
      </c>
      <c r="I10" s="15">
        <v>186.69</v>
      </c>
      <c r="J10" s="15">
        <v>686</v>
      </c>
      <c r="K10" s="15">
        <v>336.74</v>
      </c>
      <c r="L10" s="15"/>
      <c r="M10" s="16">
        <f>SUM(I10:L10)</f>
        <v>1209.43</v>
      </c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32" customFormat="1" ht="36.75" thickBot="1" x14ac:dyDescent="0.3">
      <c r="A11" s="2"/>
      <c r="B11" s="49">
        <v>2025012614</v>
      </c>
      <c r="C11" s="21" t="s">
        <v>18</v>
      </c>
      <c r="D11" s="9" t="s">
        <v>92</v>
      </c>
      <c r="E11" s="22" t="s">
        <v>17</v>
      </c>
      <c r="F11" s="23" t="s">
        <v>36</v>
      </c>
      <c r="G11" s="21" t="s">
        <v>37</v>
      </c>
      <c r="H11" s="21" t="s">
        <v>38</v>
      </c>
      <c r="I11" s="24">
        <v>80.010000000000005</v>
      </c>
      <c r="J11" s="24">
        <v>139</v>
      </c>
      <c r="K11" s="24">
        <v>580.15</v>
      </c>
      <c r="L11" s="24"/>
      <c r="M11" s="80">
        <f>SUM(I11:L11)</f>
        <v>799.16</v>
      </c>
      <c r="N11" s="2"/>
      <c r="O11" s="2"/>
      <c r="P11" s="2"/>
      <c r="Q11" s="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ht="15.75" thickBot="1" x14ac:dyDescent="0.3">
      <c r="A12" s="2"/>
      <c r="B12" s="93" t="s">
        <v>13</v>
      </c>
      <c r="C12" s="94"/>
      <c r="D12" s="94"/>
      <c r="E12" s="94"/>
      <c r="F12" s="94"/>
      <c r="G12" s="94"/>
      <c r="H12" s="94"/>
      <c r="I12" s="94"/>
      <c r="J12" s="94"/>
      <c r="K12" s="94"/>
      <c r="L12" s="95"/>
      <c r="M12" s="69">
        <f>SUM(M10:M11)</f>
        <v>2008.5900000000001</v>
      </c>
      <c r="N12" s="2"/>
      <c r="O12" s="2"/>
      <c r="P12" s="2"/>
      <c r="Q12" s="2"/>
    </row>
    <row r="13" spans="1:237" ht="24.95" customHeight="1" x14ac:dyDescent="0.25">
      <c r="A13" s="2"/>
      <c r="B13" s="79">
        <v>2025002211</v>
      </c>
      <c r="C13" s="68" t="s">
        <v>18</v>
      </c>
      <c r="D13" s="78" t="s">
        <v>66</v>
      </c>
      <c r="E13" s="74" t="s">
        <v>15</v>
      </c>
      <c r="F13" s="75" t="s">
        <v>46</v>
      </c>
      <c r="G13" s="68" t="s">
        <v>24</v>
      </c>
      <c r="H13" s="68" t="s">
        <v>16</v>
      </c>
      <c r="I13" s="76">
        <v>160.02000000000001</v>
      </c>
      <c r="J13" s="76">
        <v>915</v>
      </c>
      <c r="K13" s="76">
        <v>271.45999999999998</v>
      </c>
      <c r="L13" s="76"/>
      <c r="M13" s="80">
        <f>K13+L13+I13+J13</f>
        <v>1346.48</v>
      </c>
      <c r="N13" s="2"/>
      <c r="O13" s="2"/>
      <c r="P13" s="2"/>
      <c r="Q13" s="2"/>
    </row>
    <row r="14" spans="1:237" ht="24.95" customHeight="1" x14ac:dyDescent="0.25">
      <c r="A14" s="2"/>
      <c r="B14" s="51">
        <v>2025012791</v>
      </c>
      <c r="C14" s="17" t="s">
        <v>18</v>
      </c>
      <c r="D14" s="50" t="s">
        <v>66</v>
      </c>
      <c r="E14" s="18" t="s">
        <v>15</v>
      </c>
      <c r="F14" s="48" t="s">
        <v>45</v>
      </c>
      <c r="G14" s="17" t="s">
        <v>31</v>
      </c>
      <c r="H14" s="17" t="s">
        <v>16</v>
      </c>
      <c r="I14" s="19">
        <v>53.34</v>
      </c>
      <c r="J14" s="19">
        <v>156</v>
      </c>
      <c r="K14" s="19">
        <v>177.75</v>
      </c>
      <c r="L14" s="19"/>
      <c r="M14" s="20">
        <f t="shared" ref="M14:M23" si="0">K14+L14+I14+J14</f>
        <v>387.09000000000003</v>
      </c>
      <c r="N14" s="2"/>
      <c r="O14" s="2"/>
      <c r="P14" s="2"/>
      <c r="Q14" s="2"/>
    </row>
    <row r="15" spans="1:237" ht="24.95" customHeight="1" x14ac:dyDescent="0.25">
      <c r="A15" s="2"/>
      <c r="B15" s="51">
        <v>2025008413</v>
      </c>
      <c r="C15" s="17" t="s">
        <v>18</v>
      </c>
      <c r="D15" s="50" t="s">
        <v>66</v>
      </c>
      <c r="E15" s="18" t="s">
        <v>15</v>
      </c>
      <c r="F15" s="48" t="s">
        <v>80</v>
      </c>
      <c r="G15" s="17" t="s">
        <v>48</v>
      </c>
      <c r="H15" s="17" t="s">
        <v>47</v>
      </c>
      <c r="I15" s="19">
        <v>156.12</v>
      </c>
      <c r="J15" s="19">
        <v>594</v>
      </c>
      <c r="K15" s="19">
        <v>849.31</v>
      </c>
      <c r="L15" s="19">
        <v>80</v>
      </c>
      <c r="M15" s="20">
        <f t="shared" si="0"/>
        <v>1679.4299999999998</v>
      </c>
      <c r="N15" s="2"/>
      <c r="O15" s="2"/>
      <c r="P15" s="2"/>
      <c r="Q15" s="2"/>
    </row>
    <row r="16" spans="1:237" ht="24.95" customHeight="1" x14ac:dyDescent="0.25">
      <c r="A16" s="2"/>
      <c r="B16" s="51">
        <v>2025023151</v>
      </c>
      <c r="C16" s="17" t="s">
        <v>18</v>
      </c>
      <c r="D16" s="50" t="s">
        <v>66</v>
      </c>
      <c r="E16" s="18" t="s">
        <v>15</v>
      </c>
      <c r="F16" s="48" t="s">
        <v>81</v>
      </c>
      <c r="G16" s="17" t="s">
        <v>42</v>
      </c>
      <c r="H16" s="17" t="s">
        <v>16</v>
      </c>
      <c r="I16" s="19">
        <v>53.34</v>
      </c>
      <c r="J16" s="19">
        <v>243</v>
      </c>
      <c r="K16" s="19">
        <v>313.75</v>
      </c>
      <c r="L16" s="19"/>
      <c r="M16" s="20">
        <f t="shared" si="0"/>
        <v>610.09</v>
      </c>
      <c r="N16" s="2"/>
      <c r="O16" s="2"/>
      <c r="P16" s="2"/>
      <c r="Q16" s="2"/>
    </row>
    <row r="17" spans="1:17" ht="24.95" customHeight="1" x14ac:dyDescent="0.25">
      <c r="A17" s="2"/>
      <c r="B17" s="51">
        <v>2025027292</v>
      </c>
      <c r="C17" s="17" t="s">
        <v>18</v>
      </c>
      <c r="D17" s="50" t="s">
        <v>66</v>
      </c>
      <c r="E17" s="18" t="s">
        <v>15</v>
      </c>
      <c r="F17" s="48" t="s">
        <v>79</v>
      </c>
      <c r="G17" s="17" t="s">
        <v>49</v>
      </c>
      <c r="H17" s="17" t="s">
        <v>16</v>
      </c>
      <c r="I17" s="19">
        <v>26.67</v>
      </c>
      <c r="J17" s="19"/>
      <c r="K17" s="19">
        <v>432.88</v>
      </c>
      <c r="L17" s="19"/>
      <c r="M17" s="20">
        <f t="shared" si="0"/>
        <v>459.55</v>
      </c>
      <c r="N17" s="2"/>
      <c r="O17" s="2"/>
      <c r="P17" s="2"/>
      <c r="Q17" s="2"/>
    </row>
    <row r="18" spans="1:17" ht="24.95" customHeight="1" x14ac:dyDescent="0.25">
      <c r="A18" s="2"/>
      <c r="B18" s="51">
        <v>2025027312</v>
      </c>
      <c r="C18" s="17" t="s">
        <v>18</v>
      </c>
      <c r="D18" s="50" t="s">
        <v>66</v>
      </c>
      <c r="E18" s="18" t="s">
        <v>15</v>
      </c>
      <c r="F18" s="48" t="s">
        <v>78</v>
      </c>
      <c r="G18" s="17" t="s">
        <v>50</v>
      </c>
      <c r="H18" s="17" t="s">
        <v>16</v>
      </c>
      <c r="I18" s="19"/>
      <c r="J18" s="19"/>
      <c r="K18" s="19">
        <v>199.75</v>
      </c>
      <c r="L18" s="19"/>
      <c r="M18" s="20">
        <f t="shared" si="0"/>
        <v>199.75</v>
      </c>
      <c r="N18" s="2"/>
      <c r="O18" s="2"/>
      <c r="P18" s="2"/>
      <c r="Q18" s="2"/>
    </row>
    <row r="19" spans="1:17" ht="24.95" customHeight="1" x14ac:dyDescent="0.25">
      <c r="A19" s="2"/>
      <c r="B19" s="51">
        <v>2025035172</v>
      </c>
      <c r="C19" s="17" t="s">
        <v>18</v>
      </c>
      <c r="D19" s="50" t="s">
        <v>66</v>
      </c>
      <c r="E19" s="18" t="s">
        <v>15</v>
      </c>
      <c r="F19" s="48" t="s">
        <v>82</v>
      </c>
      <c r="G19" s="17" t="s">
        <v>54</v>
      </c>
      <c r="H19" s="17" t="s">
        <v>55</v>
      </c>
      <c r="I19" s="19"/>
      <c r="J19" s="19"/>
      <c r="K19" s="19">
        <v>738.46</v>
      </c>
      <c r="L19" s="19"/>
      <c r="M19" s="20">
        <f t="shared" si="0"/>
        <v>738.46</v>
      </c>
      <c r="N19" s="2"/>
      <c r="O19" s="2"/>
      <c r="P19" s="2"/>
      <c r="Q19" s="2"/>
    </row>
    <row r="20" spans="1:17" ht="24.95" customHeight="1" x14ac:dyDescent="0.25">
      <c r="A20" s="2"/>
      <c r="B20" s="51">
        <v>2025043027</v>
      </c>
      <c r="C20" s="17" t="s">
        <v>18</v>
      </c>
      <c r="D20" s="50" t="s">
        <v>66</v>
      </c>
      <c r="E20" s="18" t="s">
        <v>15</v>
      </c>
      <c r="F20" s="48" t="s">
        <v>83</v>
      </c>
      <c r="G20" s="17" t="s">
        <v>56</v>
      </c>
      <c r="H20" s="17" t="s">
        <v>16</v>
      </c>
      <c r="I20" s="19">
        <v>26.67</v>
      </c>
      <c r="J20" s="19"/>
      <c r="K20" s="19">
        <v>365.75</v>
      </c>
      <c r="L20" s="19"/>
      <c r="M20" s="20">
        <f t="shared" si="0"/>
        <v>392.42</v>
      </c>
      <c r="N20" s="2"/>
      <c r="O20" s="2"/>
      <c r="P20" s="2"/>
      <c r="Q20" s="2"/>
    </row>
    <row r="21" spans="1:17" ht="24.95" customHeight="1" x14ac:dyDescent="0.25">
      <c r="A21" s="2"/>
      <c r="B21" s="51">
        <v>2025032272</v>
      </c>
      <c r="C21" s="17" t="s">
        <v>18</v>
      </c>
      <c r="D21" s="50" t="s">
        <v>66</v>
      </c>
      <c r="E21" s="18" t="s">
        <v>15</v>
      </c>
      <c r="F21" s="48" t="s">
        <v>75</v>
      </c>
      <c r="G21" s="17" t="s">
        <v>57</v>
      </c>
      <c r="H21" s="17" t="s">
        <v>16</v>
      </c>
      <c r="I21" s="19">
        <v>26.67</v>
      </c>
      <c r="J21" s="19"/>
      <c r="K21" s="19">
        <v>377.75</v>
      </c>
      <c r="L21" s="19"/>
      <c r="M21" s="20">
        <f t="shared" si="0"/>
        <v>404.42</v>
      </c>
      <c r="N21" s="2"/>
      <c r="O21" s="2"/>
      <c r="P21" s="2"/>
      <c r="Q21" s="2"/>
    </row>
    <row r="22" spans="1:17" ht="24.95" customHeight="1" x14ac:dyDescent="0.25">
      <c r="A22" s="2"/>
      <c r="B22" s="51">
        <v>2025030390</v>
      </c>
      <c r="C22" s="17" t="s">
        <v>18</v>
      </c>
      <c r="D22" s="50" t="s">
        <v>66</v>
      </c>
      <c r="E22" s="18" t="s">
        <v>15</v>
      </c>
      <c r="F22" s="48" t="s">
        <v>74</v>
      </c>
      <c r="G22" s="17" t="s">
        <v>58</v>
      </c>
      <c r="H22" s="17" t="s">
        <v>16</v>
      </c>
      <c r="I22" s="19">
        <v>26.67</v>
      </c>
      <c r="J22" s="19"/>
      <c r="K22" s="19">
        <v>321.75</v>
      </c>
      <c r="L22" s="19"/>
      <c r="M22" s="20">
        <f t="shared" si="0"/>
        <v>348.42</v>
      </c>
      <c r="N22" s="2"/>
      <c r="O22" s="2"/>
      <c r="P22" s="2"/>
      <c r="Q22" s="2"/>
    </row>
    <row r="23" spans="1:17" ht="24.95" customHeight="1" thickBot="1" x14ac:dyDescent="0.3">
      <c r="A23" s="2"/>
      <c r="B23" s="54">
        <v>2025049029</v>
      </c>
      <c r="C23" s="55" t="s">
        <v>18</v>
      </c>
      <c r="D23" s="56" t="s">
        <v>66</v>
      </c>
      <c r="E23" s="57" t="s">
        <v>15</v>
      </c>
      <c r="F23" s="58" t="s">
        <v>89</v>
      </c>
      <c r="G23" s="55" t="s">
        <v>56</v>
      </c>
      <c r="H23" s="55" t="s">
        <v>69</v>
      </c>
      <c r="I23" s="59">
        <v>91.35</v>
      </c>
      <c r="J23" s="59">
        <v>306</v>
      </c>
      <c r="K23" s="59">
        <v>723.57</v>
      </c>
      <c r="L23" s="59"/>
      <c r="M23" s="60">
        <f t="shared" si="0"/>
        <v>1120.92</v>
      </c>
      <c r="N23" s="2"/>
      <c r="O23" s="2"/>
      <c r="P23" s="2"/>
      <c r="Q23" s="2"/>
    </row>
    <row r="24" spans="1:17" ht="15.75" thickBot="1" x14ac:dyDescent="0.3">
      <c r="A24" s="2"/>
      <c r="B24" s="93" t="s">
        <v>13</v>
      </c>
      <c r="C24" s="94"/>
      <c r="D24" s="94"/>
      <c r="E24" s="94"/>
      <c r="F24" s="94"/>
      <c r="G24" s="94"/>
      <c r="H24" s="94"/>
      <c r="I24" s="94"/>
      <c r="J24" s="94"/>
      <c r="K24" s="94"/>
      <c r="L24" s="95"/>
      <c r="M24" s="69">
        <f>SUM(M13:M23)</f>
        <v>7687.0300000000007</v>
      </c>
      <c r="N24" s="2"/>
      <c r="O24" s="2"/>
      <c r="P24" s="2"/>
      <c r="Q24" s="2"/>
    </row>
    <row r="25" spans="1:17" ht="26.25" thickBot="1" x14ac:dyDescent="0.3">
      <c r="A25" s="2"/>
      <c r="B25" s="33">
        <v>2025002218</v>
      </c>
      <c r="C25" s="17" t="s">
        <v>18</v>
      </c>
      <c r="D25" s="9" t="s">
        <v>91</v>
      </c>
      <c r="E25" s="18" t="s">
        <v>17</v>
      </c>
      <c r="F25" s="14" t="s">
        <v>25</v>
      </c>
      <c r="G25" s="17" t="s">
        <v>24</v>
      </c>
      <c r="H25" s="12" t="s">
        <v>16</v>
      </c>
      <c r="I25" s="19">
        <v>106.68</v>
      </c>
      <c r="J25" s="19">
        <v>640</v>
      </c>
      <c r="K25" s="19">
        <v>342.74</v>
      </c>
      <c r="L25" s="19">
        <v>47.3</v>
      </c>
      <c r="M25" s="77">
        <f>I25+J25+K25+L25</f>
        <v>1136.72</v>
      </c>
      <c r="N25" s="2"/>
      <c r="O25" s="2"/>
      <c r="P25" s="2"/>
      <c r="Q25" s="2"/>
    </row>
    <row r="26" spans="1:17" ht="15.75" thickBot="1" x14ac:dyDescent="0.3">
      <c r="A26" s="2"/>
      <c r="B26" s="93" t="s">
        <v>13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  <c r="M26" s="69">
        <f>M25</f>
        <v>1136.72</v>
      </c>
      <c r="N26" s="2"/>
      <c r="O26" s="2"/>
      <c r="P26" s="2"/>
      <c r="Q26" s="2"/>
    </row>
    <row r="27" spans="1:17" ht="25.5" x14ac:dyDescent="0.25">
      <c r="A27" s="2"/>
      <c r="B27" s="79">
        <v>2025002217</v>
      </c>
      <c r="C27" s="68" t="s">
        <v>18</v>
      </c>
      <c r="D27" s="73" t="s">
        <v>67</v>
      </c>
      <c r="E27" s="74" t="s">
        <v>17</v>
      </c>
      <c r="F27" s="75" t="s">
        <v>25</v>
      </c>
      <c r="G27" s="68" t="s">
        <v>24</v>
      </c>
      <c r="H27" s="68" t="s">
        <v>16</v>
      </c>
      <c r="I27" s="76">
        <v>133.35</v>
      </c>
      <c r="J27" s="76">
        <v>668</v>
      </c>
      <c r="K27" s="76">
        <v>372.34</v>
      </c>
      <c r="L27" s="76">
        <v>47.3</v>
      </c>
      <c r="M27" s="80">
        <f>K27+L27+I27+J27</f>
        <v>1220.99</v>
      </c>
      <c r="N27" s="2"/>
      <c r="O27" s="2"/>
      <c r="P27" s="2"/>
      <c r="Q27" s="2"/>
    </row>
    <row r="28" spans="1:17" ht="26.25" thickBot="1" x14ac:dyDescent="0.3">
      <c r="A28" s="2"/>
      <c r="B28" s="54">
        <v>2025009847</v>
      </c>
      <c r="C28" s="55" t="s">
        <v>18</v>
      </c>
      <c r="D28" s="67" t="s">
        <v>67</v>
      </c>
      <c r="E28" s="57" t="s">
        <v>17</v>
      </c>
      <c r="F28" s="58" t="s">
        <v>29</v>
      </c>
      <c r="G28" s="55" t="s">
        <v>30</v>
      </c>
      <c r="H28" s="55" t="s">
        <v>16</v>
      </c>
      <c r="I28" s="59">
        <v>53.34</v>
      </c>
      <c r="J28" s="59">
        <v>240</v>
      </c>
      <c r="K28" s="59">
        <v>137.75</v>
      </c>
      <c r="L28" s="59"/>
      <c r="M28" s="20">
        <f>K28+L28+I28+J28</f>
        <v>431.09000000000003</v>
      </c>
      <c r="N28" s="2"/>
      <c r="O28" s="2"/>
      <c r="P28" s="2"/>
      <c r="Q28" s="2"/>
    </row>
    <row r="29" spans="1:17" ht="16.5" customHeight="1" thickBot="1" x14ac:dyDescent="0.3">
      <c r="A29" s="2"/>
      <c r="B29" s="93" t="s">
        <v>13</v>
      </c>
      <c r="C29" s="94"/>
      <c r="D29" s="94"/>
      <c r="E29" s="94"/>
      <c r="F29" s="94"/>
      <c r="G29" s="94"/>
      <c r="H29" s="94"/>
      <c r="I29" s="94"/>
      <c r="J29" s="94"/>
      <c r="K29" s="94"/>
      <c r="L29" s="95"/>
      <c r="M29" s="53">
        <f>M27+M28</f>
        <v>1652.08</v>
      </c>
      <c r="N29" s="3"/>
      <c r="O29" s="2"/>
      <c r="P29" s="2"/>
      <c r="Q29" s="2"/>
    </row>
    <row r="30" spans="1:17" ht="36.75" thickBot="1" x14ac:dyDescent="0.3">
      <c r="A30" s="2"/>
      <c r="B30" s="34">
        <v>2025012598</v>
      </c>
      <c r="C30" s="35" t="s">
        <v>18</v>
      </c>
      <c r="D30" s="10" t="s">
        <v>68</v>
      </c>
      <c r="E30" s="36" t="s">
        <v>17</v>
      </c>
      <c r="F30" s="37" t="s">
        <v>22</v>
      </c>
      <c r="G30" s="35" t="s">
        <v>35</v>
      </c>
      <c r="H30" s="35"/>
      <c r="I30" s="38"/>
      <c r="J30" s="38"/>
      <c r="K30" s="38">
        <v>514.75</v>
      </c>
      <c r="L30" s="38"/>
      <c r="M30" s="39">
        <f>K30+L30+I30+J30</f>
        <v>514.75</v>
      </c>
      <c r="N30" s="2"/>
      <c r="O30" s="2"/>
      <c r="P30" s="2"/>
      <c r="Q30" s="2"/>
    </row>
    <row r="31" spans="1:17" ht="15.75" thickBot="1" x14ac:dyDescent="0.3">
      <c r="A31" s="2"/>
      <c r="B31" s="120" t="s">
        <v>13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87">
        <f>M30</f>
        <v>514.75</v>
      </c>
      <c r="N31" s="2"/>
      <c r="O31" s="2"/>
      <c r="P31" s="2"/>
      <c r="Q31" s="2"/>
    </row>
    <row r="32" spans="1:17" ht="24.95" customHeight="1" x14ac:dyDescent="0.25">
      <c r="A32" s="2"/>
      <c r="B32" s="11">
        <v>2025007396</v>
      </c>
      <c r="C32" s="12" t="s">
        <v>18</v>
      </c>
      <c r="D32" s="9" t="s">
        <v>65</v>
      </c>
      <c r="E32" s="13" t="s">
        <v>19</v>
      </c>
      <c r="F32" s="14" t="s">
        <v>27</v>
      </c>
      <c r="G32" s="12" t="s">
        <v>28</v>
      </c>
      <c r="H32" s="12" t="s">
        <v>16</v>
      </c>
      <c r="I32" s="15">
        <v>26.67</v>
      </c>
      <c r="J32" s="15"/>
      <c r="K32" s="15">
        <v>156</v>
      </c>
      <c r="L32" s="15"/>
      <c r="M32" s="16">
        <f>K32+L32+I32+J32</f>
        <v>182.67000000000002</v>
      </c>
      <c r="N32" s="2"/>
      <c r="O32" s="2"/>
      <c r="P32" s="2"/>
      <c r="Q32" s="2"/>
    </row>
    <row r="33" spans="1:17" ht="24.95" customHeight="1" x14ac:dyDescent="0.25">
      <c r="A33" s="2"/>
      <c r="B33" s="51">
        <v>2025002165</v>
      </c>
      <c r="C33" s="17" t="s">
        <v>18</v>
      </c>
      <c r="D33" s="5" t="s">
        <v>65</v>
      </c>
      <c r="E33" s="18" t="s">
        <v>19</v>
      </c>
      <c r="F33" s="48" t="s">
        <v>25</v>
      </c>
      <c r="G33" s="17" t="s">
        <v>24</v>
      </c>
      <c r="H33" s="17" t="s">
        <v>16</v>
      </c>
      <c r="I33" s="19">
        <v>106.68</v>
      </c>
      <c r="J33" s="19">
        <v>640</v>
      </c>
      <c r="K33" s="19">
        <v>183.94</v>
      </c>
      <c r="L33" s="19"/>
      <c r="M33" s="20">
        <f t="shared" ref="M33:M42" si="1">K33+L33+I33+J33</f>
        <v>930.62</v>
      </c>
      <c r="N33" s="2"/>
      <c r="O33" s="2"/>
      <c r="P33" s="2"/>
      <c r="Q33" s="2"/>
    </row>
    <row r="34" spans="1:17" ht="24.95" customHeight="1" x14ac:dyDescent="0.25">
      <c r="A34" s="2"/>
      <c r="B34" s="51">
        <v>2025014380</v>
      </c>
      <c r="C34" s="17" t="s">
        <v>18</v>
      </c>
      <c r="D34" s="5" t="s">
        <v>65</v>
      </c>
      <c r="E34" s="18" t="s">
        <v>19</v>
      </c>
      <c r="F34" s="48" t="s">
        <v>34</v>
      </c>
      <c r="G34" s="17" t="s">
        <v>32</v>
      </c>
      <c r="H34" s="17" t="s">
        <v>33</v>
      </c>
      <c r="I34" s="19">
        <v>80.010000000000005</v>
      </c>
      <c r="J34" s="19">
        <v>385</v>
      </c>
      <c r="K34" s="19">
        <v>173.78</v>
      </c>
      <c r="L34" s="19"/>
      <c r="M34" s="20">
        <f t="shared" si="1"/>
        <v>638.79</v>
      </c>
      <c r="N34" s="2"/>
      <c r="O34" s="2"/>
      <c r="P34" s="2"/>
      <c r="Q34" s="2"/>
    </row>
    <row r="35" spans="1:17" ht="24.95" customHeight="1" x14ac:dyDescent="0.25">
      <c r="A35" s="2"/>
      <c r="B35" s="51">
        <v>2025022177</v>
      </c>
      <c r="C35" s="17" t="s">
        <v>18</v>
      </c>
      <c r="D35" s="5" t="s">
        <v>65</v>
      </c>
      <c r="E35" s="18" t="s">
        <v>19</v>
      </c>
      <c r="F35" s="48" t="s">
        <v>40</v>
      </c>
      <c r="G35" s="17" t="s">
        <v>39</v>
      </c>
      <c r="H35" s="17" t="s">
        <v>41</v>
      </c>
      <c r="I35" s="19">
        <v>80.010000000000005</v>
      </c>
      <c r="J35" s="19"/>
      <c r="K35" s="19">
        <v>110</v>
      </c>
      <c r="L35" s="19"/>
      <c r="M35" s="20">
        <f t="shared" si="1"/>
        <v>190.01</v>
      </c>
      <c r="N35" s="2"/>
      <c r="O35" s="2"/>
      <c r="P35" s="2"/>
      <c r="Q35" s="2"/>
    </row>
    <row r="36" spans="1:17" ht="36" x14ac:dyDescent="0.25">
      <c r="A36" s="2"/>
      <c r="B36" s="51">
        <v>2025029579</v>
      </c>
      <c r="C36" s="17" t="s">
        <v>18</v>
      </c>
      <c r="D36" s="5" t="s">
        <v>65</v>
      </c>
      <c r="E36" s="18" t="s">
        <v>19</v>
      </c>
      <c r="F36" s="48" t="s">
        <v>84</v>
      </c>
      <c r="G36" s="17" t="s">
        <v>51</v>
      </c>
      <c r="H36" s="17" t="s">
        <v>52</v>
      </c>
      <c r="I36" s="19">
        <v>561</v>
      </c>
      <c r="J36" s="19">
        <v>182.7</v>
      </c>
      <c r="K36" s="19">
        <v>203.61</v>
      </c>
      <c r="L36" s="19"/>
      <c r="M36" s="20">
        <f t="shared" si="1"/>
        <v>947.31</v>
      </c>
      <c r="N36" s="2"/>
      <c r="O36" s="2"/>
      <c r="P36" s="2"/>
      <c r="Q36" s="2"/>
    </row>
    <row r="37" spans="1:17" ht="25.5" x14ac:dyDescent="0.25">
      <c r="A37" s="2"/>
      <c r="B37" s="51">
        <v>2025031745</v>
      </c>
      <c r="C37" s="17" t="s">
        <v>18</v>
      </c>
      <c r="D37" s="5" t="s">
        <v>65</v>
      </c>
      <c r="E37" s="18" t="s">
        <v>19</v>
      </c>
      <c r="F37" s="48" t="s">
        <v>85</v>
      </c>
      <c r="G37" s="17" t="s">
        <v>53</v>
      </c>
      <c r="H37" s="17" t="s">
        <v>77</v>
      </c>
      <c r="I37" s="19">
        <v>390</v>
      </c>
      <c r="J37" s="19">
        <v>117.2</v>
      </c>
      <c r="K37" s="19">
        <v>926.74</v>
      </c>
      <c r="L37" s="19"/>
      <c r="M37" s="20">
        <f t="shared" si="1"/>
        <v>1433.94</v>
      </c>
      <c r="N37" s="2"/>
      <c r="O37" s="2"/>
      <c r="P37" s="2"/>
      <c r="Q37" s="2"/>
    </row>
    <row r="38" spans="1:17" ht="24.95" customHeight="1" x14ac:dyDescent="0.25">
      <c r="A38" s="2"/>
      <c r="B38" s="51">
        <v>2025008445</v>
      </c>
      <c r="C38" s="17" t="s">
        <v>18</v>
      </c>
      <c r="D38" s="5" t="s">
        <v>65</v>
      </c>
      <c r="E38" s="18" t="s">
        <v>19</v>
      </c>
      <c r="F38" s="48" t="s">
        <v>73</v>
      </c>
      <c r="G38" s="17" t="s">
        <v>59</v>
      </c>
      <c r="H38" s="17" t="s">
        <v>60</v>
      </c>
      <c r="I38" s="19">
        <v>378.63</v>
      </c>
      <c r="J38" s="19">
        <v>435</v>
      </c>
      <c r="K38" s="19">
        <v>6120.6</v>
      </c>
      <c r="L38" s="19"/>
      <c r="M38" s="20">
        <f t="shared" si="1"/>
        <v>6934.2300000000005</v>
      </c>
      <c r="N38" s="2"/>
      <c r="O38" s="2"/>
      <c r="P38" s="2"/>
      <c r="Q38" s="2"/>
    </row>
    <row r="39" spans="1:17" ht="24.95" customHeight="1" x14ac:dyDescent="0.25">
      <c r="A39" s="2"/>
      <c r="B39" s="51">
        <v>2025045604</v>
      </c>
      <c r="C39" s="17" t="s">
        <v>18</v>
      </c>
      <c r="D39" s="5" t="s">
        <v>65</v>
      </c>
      <c r="E39" s="18" t="s">
        <v>19</v>
      </c>
      <c r="F39" s="48" t="s">
        <v>86</v>
      </c>
      <c r="G39" s="17" t="s">
        <v>61</v>
      </c>
      <c r="H39" s="17" t="s">
        <v>16</v>
      </c>
      <c r="I39" s="19">
        <v>26.67</v>
      </c>
      <c r="J39" s="19"/>
      <c r="K39" s="19">
        <v>624.59</v>
      </c>
      <c r="L39" s="19"/>
      <c r="M39" s="20">
        <f t="shared" si="1"/>
        <v>651.26</v>
      </c>
      <c r="N39" s="2"/>
      <c r="O39" s="2"/>
      <c r="P39" s="2"/>
      <c r="Q39" s="2"/>
    </row>
    <row r="40" spans="1:17" ht="24.95" customHeight="1" x14ac:dyDescent="0.25">
      <c r="A40" s="2"/>
      <c r="B40" s="51">
        <v>2025063492</v>
      </c>
      <c r="C40" s="17" t="s">
        <v>18</v>
      </c>
      <c r="D40" s="5" t="s">
        <v>65</v>
      </c>
      <c r="E40" s="18" t="s">
        <v>19</v>
      </c>
      <c r="F40" s="48" t="s">
        <v>70</v>
      </c>
      <c r="G40" s="17" t="s">
        <v>72</v>
      </c>
      <c r="H40" s="17" t="s">
        <v>71</v>
      </c>
      <c r="I40" s="19">
        <v>162.41999999999999</v>
      </c>
      <c r="J40" s="19">
        <v>335</v>
      </c>
      <c r="K40" s="19">
        <v>811.47</v>
      </c>
      <c r="L40" s="19"/>
      <c r="M40" s="20">
        <f t="shared" si="1"/>
        <v>1308.8899999999999</v>
      </c>
      <c r="N40" s="2"/>
      <c r="O40" s="2"/>
      <c r="P40" s="2"/>
      <c r="Q40" s="2"/>
    </row>
    <row r="41" spans="1:17" ht="24.95" customHeight="1" x14ac:dyDescent="0.25">
      <c r="A41" s="2"/>
      <c r="B41" s="51">
        <v>2025061232</v>
      </c>
      <c r="C41" s="17" t="s">
        <v>18</v>
      </c>
      <c r="D41" s="5" t="s">
        <v>65</v>
      </c>
      <c r="E41" s="18" t="s">
        <v>19</v>
      </c>
      <c r="F41" s="48" t="s">
        <v>100</v>
      </c>
      <c r="G41" s="17" t="s">
        <v>93</v>
      </c>
      <c r="H41" s="17" t="s">
        <v>16</v>
      </c>
      <c r="I41" s="19">
        <v>26.67</v>
      </c>
      <c r="J41" s="19"/>
      <c r="K41" s="19">
        <v>187.59</v>
      </c>
      <c r="L41" s="19"/>
      <c r="M41" s="20">
        <f t="shared" si="1"/>
        <v>214.26</v>
      </c>
      <c r="N41" s="2"/>
      <c r="O41" s="2"/>
      <c r="P41" s="2"/>
      <c r="Q41" s="2"/>
    </row>
    <row r="42" spans="1:17" ht="24.95" customHeight="1" thickBot="1" x14ac:dyDescent="0.3">
      <c r="A42" s="2"/>
      <c r="B42" s="49">
        <v>2025067157</v>
      </c>
      <c r="C42" s="21" t="s">
        <v>18</v>
      </c>
      <c r="D42" s="88" t="s">
        <v>65</v>
      </c>
      <c r="E42" s="22" t="s">
        <v>19</v>
      </c>
      <c r="F42" s="23" t="s">
        <v>99</v>
      </c>
      <c r="G42" s="21" t="s">
        <v>98</v>
      </c>
      <c r="H42" s="21" t="s">
        <v>16</v>
      </c>
      <c r="I42" s="24">
        <v>53.34</v>
      </c>
      <c r="J42" s="24">
        <v>293</v>
      </c>
      <c r="K42" s="24">
        <v>228</v>
      </c>
      <c r="L42" s="24"/>
      <c r="M42" s="25">
        <f t="shared" si="1"/>
        <v>574.34</v>
      </c>
      <c r="N42" s="2"/>
      <c r="O42" s="2"/>
      <c r="P42" s="2"/>
      <c r="Q42" s="2"/>
    </row>
    <row r="43" spans="1:17" ht="15.75" thickBot="1" x14ac:dyDescent="0.3">
      <c r="A43" s="2"/>
      <c r="B43" s="114" t="s">
        <v>13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52">
        <f>SUM(M32:M42)</f>
        <v>14006.32</v>
      </c>
      <c r="N43" s="2"/>
      <c r="O43" s="2"/>
      <c r="P43" s="2"/>
      <c r="Q43" s="2"/>
    </row>
    <row r="44" spans="1:17" ht="26.25" thickBot="1" x14ac:dyDescent="0.3">
      <c r="A44" s="2"/>
      <c r="B44" s="70">
        <v>2025034579</v>
      </c>
      <c r="C44" s="61" t="s">
        <v>18</v>
      </c>
      <c r="D44" s="65" t="s">
        <v>62</v>
      </c>
      <c r="E44" s="62" t="s">
        <v>63</v>
      </c>
      <c r="F44" s="63" t="s">
        <v>87</v>
      </c>
      <c r="G44" s="61" t="s">
        <v>64</v>
      </c>
      <c r="H44" s="61" t="s">
        <v>16</v>
      </c>
      <c r="I44" s="71">
        <v>53.34</v>
      </c>
      <c r="J44" s="71"/>
      <c r="K44" s="72">
        <v>299.38</v>
      </c>
      <c r="L44" s="64"/>
      <c r="M44" s="39">
        <f>I44+J44+K44+L44</f>
        <v>352.72</v>
      </c>
      <c r="N44" s="2"/>
      <c r="O44" s="2"/>
      <c r="P44" s="2"/>
      <c r="Q44" s="2"/>
    </row>
    <row r="45" spans="1:17" ht="15.75" thickBot="1" x14ac:dyDescent="0.3">
      <c r="A45" s="2"/>
      <c r="B45" s="120" t="s">
        <v>13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2"/>
      <c r="M45" s="53">
        <f>M44</f>
        <v>352.72</v>
      </c>
      <c r="N45" s="2"/>
      <c r="O45" s="2"/>
      <c r="P45" s="2"/>
      <c r="Q45" s="2"/>
    </row>
    <row r="46" spans="1:17" ht="25.5" x14ac:dyDescent="0.25">
      <c r="A46" s="2"/>
      <c r="B46" s="89">
        <v>2025002451</v>
      </c>
      <c r="C46" s="12" t="s">
        <v>18</v>
      </c>
      <c r="D46" s="9" t="s">
        <v>90</v>
      </c>
      <c r="E46" s="13" t="s">
        <v>17</v>
      </c>
      <c r="F46" s="14" t="s">
        <v>26</v>
      </c>
      <c r="G46" s="12" t="s">
        <v>24</v>
      </c>
      <c r="H46" s="12" t="s">
        <v>16</v>
      </c>
      <c r="I46" s="90">
        <v>106.68</v>
      </c>
      <c r="J46" s="90">
        <v>595</v>
      </c>
      <c r="K46" s="90">
        <v>310.29000000000002</v>
      </c>
      <c r="L46" s="15">
        <v>47.3</v>
      </c>
      <c r="M46" s="16">
        <f>I46+J46+K46+L46</f>
        <v>1059.27</v>
      </c>
      <c r="N46" s="2"/>
      <c r="O46" s="2"/>
      <c r="P46" s="2"/>
      <c r="Q46" s="2"/>
    </row>
    <row r="47" spans="1:17" ht="36" x14ac:dyDescent="0.25">
      <c r="A47" s="2"/>
      <c r="B47" s="81">
        <v>2025030013</v>
      </c>
      <c r="C47" s="17" t="s">
        <v>18</v>
      </c>
      <c r="D47" s="5" t="s">
        <v>90</v>
      </c>
      <c r="E47" s="18" t="s">
        <v>17</v>
      </c>
      <c r="F47" s="48" t="s">
        <v>76</v>
      </c>
      <c r="G47" s="17" t="s">
        <v>51</v>
      </c>
      <c r="H47" s="17" t="s">
        <v>52</v>
      </c>
      <c r="I47" s="66">
        <v>561</v>
      </c>
      <c r="J47" s="66">
        <v>228.38</v>
      </c>
      <c r="K47" s="66">
        <v>456.25</v>
      </c>
      <c r="L47" s="19"/>
      <c r="M47" s="20">
        <f t="shared" ref="M47:M50" si="2">I47+J47+K47+L47</f>
        <v>1245.6300000000001</v>
      </c>
      <c r="N47" s="2"/>
      <c r="O47" s="2"/>
      <c r="P47" s="2"/>
      <c r="Q47" s="2"/>
    </row>
    <row r="48" spans="1:17" ht="25.5" x14ac:dyDescent="0.25">
      <c r="A48" s="2"/>
      <c r="B48" s="81">
        <v>2025008446</v>
      </c>
      <c r="C48" s="17" t="s">
        <v>18</v>
      </c>
      <c r="D48" s="5" t="s">
        <v>90</v>
      </c>
      <c r="E48" s="18" t="s">
        <v>17</v>
      </c>
      <c r="F48" s="48" t="s">
        <v>73</v>
      </c>
      <c r="G48" s="17" t="s">
        <v>59</v>
      </c>
      <c r="H48" s="17" t="s">
        <v>60</v>
      </c>
      <c r="I48" s="66">
        <v>378.63</v>
      </c>
      <c r="J48" s="66">
        <v>435</v>
      </c>
      <c r="K48" s="66">
        <v>6120.6</v>
      </c>
      <c r="L48" s="19"/>
      <c r="M48" s="20">
        <f t="shared" si="2"/>
        <v>6934.2300000000005</v>
      </c>
      <c r="N48" s="2"/>
      <c r="O48" s="2"/>
      <c r="P48" s="2"/>
      <c r="Q48" s="2"/>
    </row>
    <row r="49" spans="1:17" ht="25.5" x14ac:dyDescent="0.25">
      <c r="A49" s="2"/>
      <c r="B49" s="81">
        <v>2025036121</v>
      </c>
      <c r="C49" s="17" t="s">
        <v>18</v>
      </c>
      <c r="D49" s="5" t="s">
        <v>90</v>
      </c>
      <c r="E49" s="18" t="s">
        <v>17</v>
      </c>
      <c r="F49" s="48" t="s">
        <v>88</v>
      </c>
      <c r="G49" s="17" t="s">
        <v>61</v>
      </c>
      <c r="H49" s="17" t="s">
        <v>16</v>
      </c>
      <c r="I49" s="66">
        <v>26.67</v>
      </c>
      <c r="J49" s="66">
        <v>281</v>
      </c>
      <c r="K49" s="66">
        <v>408.65</v>
      </c>
      <c r="L49" s="19"/>
      <c r="M49" s="20">
        <f t="shared" si="2"/>
        <v>716.31999999999994</v>
      </c>
      <c r="N49" s="2"/>
      <c r="O49" s="2"/>
      <c r="P49" s="2"/>
      <c r="Q49" s="2"/>
    </row>
    <row r="50" spans="1:17" ht="39" thickBot="1" x14ac:dyDescent="0.3">
      <c r="A50" s="2"/>
      <c r="B50" s="82">
        <v>2025066618</v>
      </c>
      <c r="C50" s="21" t="s">
        <v>18</v>
      </c>
      <c r="D50" s="88" t="s">
        <v>90</v>
      </c>
      <c r="E50" s="22" t="s">
        <v>17</v>
      </c>
      <c r="F50" s="23" t="s">
        <v>102</v>
      </c>
      <c r="G50" s="21" t="s">
        <v>101</v>
      </c>
      <c r="H50" s="21" t="s">
        <v>103</v>
      </c>
      <c r="I50" s="83">
        <v>228.38</v>
      </c>
      <c r="J50" s="83">
        <v>740</v>
      </c>
      <c r="K50" s="83">
        <v>448.75</v>
      </c>
      <c r="L50" s="24"/>
      <c r="M50" s="25">
        <f t="shared" si="2"/>
        <v>1417.13</v>
      </c>
      <c r="N50" s="2"/>
      <c r="O50" s="2"/>
      <c r="P50" s="2"/>
      <c r="Q50" s="2"/>
    </row>
    <row r="51" spans="1:17" ht="15.75" thickBot="1" x14ac:dyDescent="0.3">
      <c r="A51" s="2"/>
      <c r="B51" s="114" t="s">
        <v>13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6"/>
      <c r="M51" s="53">
        <f>M46+M47+M48+M49+M50</f>
        <v>11372.580000000002</v>
      </c>
      <c r="N51" s="2"/>
      <c r="O51" s="2"/>
      <c r="P51" s="2"/>
      <c r="Q51" s="2"/>
    </row>
    <row r="52" spans="1:17" ht="26.25" thickBot="1" x14ac:dyDescent="0.3">
      <c r="A52" s="2"/>
      <c r="B52" s="86">
        <v>2025066034</v>
      </c>
      <c r="C52" s="61" t="s">
        <v>18</v>
      </c>
      <c r="D52" s="65" t="s">
        <v>94</v>
      </c>
      <c r="E52" s="62" t="s">
        <v>17</v>
      </c>
      <c r="F52" s="63" t="s">
        <v>96</v>
      </c>
      <c r="G52" s="61" t="s">
        <v>97</v>
      </c>
      <c r="H52" s="61" t="s">
        <v>95</v>
      </c>
      <c r="I52" s="71">
        <v>106.68</v>
      </c>
      <c r="J52" s="71">
        <v>432</v>
      </c>
      <c r="K52" s="72"/>
      <c r="L52" s="64"/>
      <c r="M52" s="85">
        <f>I52+J52+K52+L52</f>
        <v>538.68000000000006</v>
      </c>
      <c r="N52" s="2"/>
      <c r="O52" s="2"/>
      <c r="P52" s="2"/>
      <c r="Q52" s="2"/>
    </row>
    <row r="53" spans="1:17" ht="15.75" thickBot="1" x14ac:dyDescent="0.3">
      <c r="A53" s="2"/>
      <c r="B53" s="93" t="s">
        <v>13</v>
      </c>
      <c r="C53" s="94"/>
      <c r="D53" s="94"/>
      <c r="E53" s="94"/>
      <c r="F53" s="94"/>
      <c r="G53" s="94"/>
      <c r="H53" s="94"/>
      <c r="I53" s="94"/>
      <c r="J53" s="94"/>
      <c r="K53" s="94"/>
      <c r="L53" s="95"/>
      <c r="M53" s="52">
        <f>M52</f>
        <v>538.68000000000006</v>
      </c>
      <c r="N53" s="2"/>
      <c r="O53" s="2"/>
      <c r="P53" s="2"/>
      <c r="Q53" s="2"/>
    </row>
    <row r="54" spans="1:17" ht="16.5" thickBot="1" x14ac:dyDescent="0.3">
      <c r="A54" s="2"/>
      <c r="B54" s="40"/>
      <c r="C54" s="41"/>
      <c r="D54" s="117" t="s">
        <v>43</v>
      </c>
      <c r="E54" s="118"/>
      <c r="F54" s="118"/>
      <c r="G54" s="118"/>
      <c r="H54" s="118"/>
      <c r="I54" s="118"/>
      <c r="J54" s="118"/>
      <c r="K54" s="118"/>
      <c r="L54" s="119"/>
      <c r="M54" s="42">
        <f>M12+M24+M26+M29+M31+M43+M51+M45+M53</f>
        <v>39269.47</v>
      </c>
    </row>
    <row r="55" spans="1:17" x14ac:dyDescent="0.25"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5"/>
    </row>
    <row r="56" spans="1:17" x14ac:dyDescent="0.25">
      <c r="B56" s="84" t="s">
        <v>104</v>
      </c>
      <c r="C56" s="43"/>
      <c r="D56" s="44"/>
      <c r="E56" s="43"/>
      <c r="F56" s="43"/>
      <c r="G56" s="46"/>
      <c r="H56" s="43"/>
      <c r="I56" s="43"/>
      <c r="J56" s="43"/>
      <c r="K56" s="43"/>
      <c r="L56" s="43"/>
      <c r="M56" s="45"/>
    </row>
    <row r="57" spans="1:17" x14ac:dyDescent="0.25">
      <c r="C57" s="43"/>
      <c r="D57" s="44"/>
      <c r="E57" s="43"/>
      <c r="F57" s="43"/>
      <c r="G57" s="46"/>
      <c r="H57" s="43"/>
      <c r="I57" s="43"/>
      <c r="J57" s="43"/>
      <c r="K57" s="43"/>
      <c r="L57" s="43"/>
      <c r="M57" s="45"/>
    </row>
    <row r="58" spans="1:17" x14ac:dyDescent="0.25">
      <c r="C58" s="43"/>
      <c r="D58" s="44"/>
      <c r="E58" s="43"/>
      <c r="F58" s="43"/>
      <c r="G58" s="46"/>
      <c r="H58" s="43"/>
      <c r="I58" s="43"/>
      <c r="J58" s="43"/>
      <c r="K58" s="43"/>
      <c r="L58" s="43"/>
      <c r="M58" s="45"/>
    </row>
    <row r="59" spans="1:17" x14ac:dyDescent="0.25">
      <c r="C59" s="43"/>
      <c r="D59" s="44"/>
      <c r="E59" s="43"/>
      <c r="F59" s="43"/>
      <c r="G59" s="46"/>
      <c r="H59" s="43"/>
      <c r="I59" s="43"/>
      <c r="J59" s="43"/>
      <c r="K59" s="43"/>
      <c r="L59" s="43"/>
      <c r="M59" s="45"/>
    </row>
    <row r="60" spans="1:17" x14ac:dyDescent="0.25">
      <c r="L60" s="43"/>
      <c r="M60" s="45"/>
    </row>
    <row r="61" spans="1:17" x14ac:dyDescent="0.25">
      <c r="L61" s="43"/>
      <c r="M61" s="45"/>
    </row>
    <row r="62" spans="1:17" x14ac:dyDescent="0.25">
      <c r="L62" s="43"/>
      <c r="M62" s="45"/>
    </row>
    <row r="63" spans="1:17" x14ac:dyDescent="0.25">
      <c r="L63" s="43"/>
      <c r="M63" s="45"/>
    </row>
    <row r="64" spans="1:17" x14ac:dyDescent="0.25">
      <c r="L64" s="43"/>
      <c r="M64" s="45"/>
    </row>
    <row r="65" spans="8:13" x14ac:dyDescent="0.25">
      <c r="L65" s="43"/>
      <c r="M65" s="45"/>
    </row>
    <row r="66" spans="8:13" x14ac:dyDescent="0.25">
      <c r="L66" s="43"/>
      <c r="M66" s="45"/>
    </row>
    <row r="67" spans="8:13" x14ac:dyDescent="0.25">
      <c r="L67" s="43"/>
      <c r="M67" s="45"/>
    </row>
    <row r="68" spans="8:13" x14ac:dyDescent="0.25">
      <c r="L68" s="43"/>
      <c r="M68" s="45"/>
    </row>
    <row r="69" spans="8:13" x14ac:dyDescent="0.25">
      <c r="H69" s="4" t="s">
        <v>11</v>
      </c>
      <c r="L69" s="43"/>
      <c r="M69" s="45"/>
    </row>
    <row r="70" spans="8:13" x14ac:dyDescent="0.25">
      <c r="M70" s="6"/>
    </row>
    <row r="71" spans="8:13" x14ac:dyDescent="0.25">
      <c r="M71" s="6"/>
    </row>
    <row r="72" spans="8:13" x14ac:dyDescent="0.25">
      <c r="M72" s="6"/>
    </row>
    <row r="73" spans="8:13" x14ac:dyDescent="0.25">
      <c r="M73" s="6"/>
    </row>
    <row r="74" spans="8:13" x14ac:dyDescent="0.25">
      <c r="M74" s="6"/>
    </row>
  </sheetData>
  <mergeCells count="24">
    <mergeCell ref="D54:L54"/>
    <mergeCell ref="B43:L43"/>
    <mergeCell ref="B31:L31"/>
    <mergeCell ref="B26:L26"/>
    <mergeCell ref="B45:L45"/>
    <mergeCell ref="C1:D1"/>
    <mergeCell ref="E1:H3"/>
    <mergeCell ref="C8:C9"/>
    <mergeCell ref="D8:D9"/>
    <mergeCell ref="E8:E9"/>
    <mergeCell ref="F8:F9"/>
    <mergeCell ref="G8:G9"/>
    <mergeCell ref="H8:H9"/>
    <mergeCell ref="B7:M7"/>
    <mergeCell ref="L8:L9"/>
    <mergeCell ref="M8:M9"/>
    <mergeCell ref="I8:J8"/>
    <mergeCell ref="K8:K9"/>
    <mergeCell ref="B53:L53"/>
    <mergeCell ref="B12:L12"/>
    <mergeCell ref="B29:L29"/>
    <mergeCell ref="B24:L24"/>
    <mergeCell ref="B8:B9"/>
    <mergeCell ref="B51:L51"/>
  </mergeCells>
  <pageMargins left="0.7" right="0.7" top="0.75" bottom="0.75" header="0.3" footer="0.3"/>
  <pageSetup paperSize="9" scale="59" fitToHeight="0" orientation="landscape" r:id="rId1"/>
  <ignoredErrors>
    <ignoredError sqref="M29:M31 M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Bibiana Redondo Padín</cp:lastModifiedBy>
  <cp:lastPrinted>2024-01-11T12:41:37Z</cp:lastPrinted>
  <dcterms:created xsi:type="dcterms:W3CDTF">2019-08-28T07:40:01Z</dcterms:created>
  <dcterms:modified xsi:type="dcterms:W3CDTF">2025-11-27T09:39:09Z</dcterms:modified>
</cp:coreProperties>
</file>