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O:\NOMINA y SEG_SOCIAL\CARPETA control empleados\TRANSPARENCIA_Luis Feijoo\Año 2023\"/>
    </mc:Choice>
  </mc:AlternateContent>
  <xr:revisionPtr revIDLastSave="0" documentId="13_ncr:1_{003CF76C-67B4-4177-B696-E94BFA2DC100}" xr6:coauthVersionLast="36" xr6:coauthVersionMax="36" xr10:uidLastSave="{00000000-0000-0000-0000-000000000000}"/>
  <bookViews>
    <workbookView xWindow="0" yWindow="0" windowWidth="21570" windowHeight="7455" xr2:uid="{00000000-000D-0000-FFFF-FFFF00000000}"/>
  </bookViews>
  <sheets>
    <sheet name="Modelo 2023" sheetId="5" r:id="rId1"/>
  </sheets>
  <definedNames>
    <definedName name="_xlnm._FilterDatabase" localSheetId="0" hidden="1">'Modelo 2023'!$A$10:$M$50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5" l="1"/>
  <c r="M26" i="5" l="1"/>
  <c r="M30" i="5"/>
  <c r="M31" i="5" s="1"/>
  <c r="M20" i="5"/>
  <c r="M21" i="5" s="1"/>
  <c r="M38" i="5" l="1"/>
  <c r="M11" i="5"/>
  <c r="M12" i="5" s="1"/>
  <c r="M37" i="5" l="1"/>
  <c r="M24" i="5"/>
  <c r="M48" i="5"/>
  <c r="M49" i="5" s="1"/>
  <c r="M46" i="5"/>
  <c r="M47" i="5" s="1"/>
  <c r="M44" i="5"/>
  <c r="M43" i="5"/>
  <c r="M45" i="5" s="1"/>
  <c r="M14" i="5"/>
  <c r="M41" i="5" l="1"/>
  <c r="M36" i="5"/>
  <c r="M35" i="5"/>
  <c r="M34" i="5"/>
  <c r="M32" i="5"/>
  <c r="M33" i="5" s="1"/>
  <c r="M28" i="5"/>
  <c r="M29" i="5" s="1"/>
  <c r="M25" i="5"/>
  <c r="M23" i="5"/>
  <c r="M22" i="5"/>
  <c r="M27" i="5" s="1"/>
  <c r="M17" i="5"/>
  <c r="M13" i="5"/>
  <c r="M15" i="5"/>
  <c r="M40" i="5"/>
  <c r="M42" i="5" s="1"/>
  <c r="M39" i="5" l="1"/>
  <c r="M16" i="5"/>
  <c r="M18" i="5"/>
  <c r="M19" i="5" s="1"/>
</calcChain>
</file>

<file path=xl/sharedStrings.xml><?xml version="1.0" encoding="utf-8"?>
<sst xmlns="http://schemas.openxmlformats.org/spreadsheetml/2006/main" count="187" uniqueCount="90">
  <si>
    <t>Madrid</t>
  </si>
  <si>
    <t>CAIXA FIXA</t>
  </si>
  <si>
    <t xml:space="preserve">Persoa interesada </t>
  </si>
  <si>
    <t>Cargo</t>
  </si>
  <si>
    <t>Datas</t>
  </si>
  <si>
    <t>Concepto</t>
  </si>
  <si>
    <t>Lugar</t>
  </si>
  <si>
    <t>Total</t>
  </si>
  <si>
    <t>CORPORACION 2019-2023</t>
  </si>
  <si>
    <t>Total =</t>
  </si>
  <si>
    <r>
      <t xml:space="preserve">Outros </t>
    </r>
    <r>
      <rPr>
        <b/>
        <sz val="8"/>
        <color theme="1"/>
        <rFont val="Corbel"/>
        <family val="2"/>
      </rPr>
      <t>(peaxes, aparcadoiros, inscripcións, matrículas...)</t>
    </r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</si>
  <si>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</si>
  <si>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</si>
  <si>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</si>
  <si>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</si>
  <si>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</si>
  <si>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</si>
  <si>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Deputada</t>
  </si>
  <si>
    <t xml:space="preserve"> </t>
  </si>
  <si>
    <t>Deputado</t>
  </si>
  <si>
    <t>Silva Rego, María del Carmen</t>
  </si>
  <si>
    <t>Presidenta</t>
  </si>
  <si>
    <t>Iglesias Gonzalez, Ana Laura</t>
  </si>
  <si>
    <t>Nº EXPEDIENTE</t>
  </si>
  <si>
    <t>NOMINA</t>
  </si>
  <si>
    <t>Benitez Fernández, Uxío</t>
  </si>
  <si>
    <t xml:space="preserve">Deputado </t>
  </si>
  <si>
    <t>Albacete</t>
  </si>
  <si>
    <t>Gómez Díaz, Gorka</t>
  </si>
  <si>
    <t>Total=</t>
  </si>
  <si>
    <t>Lamas Salgueiro, Iria</t>
  </si>
  <si>
    <t>Cádiz</t>
  </si>
  <si>
    <t>Mejías Sacaluga, Ana Maria</t>
  </si>
  <si>
    <t>13 de outubro</t>
  </si>
  <si>
    <t>Asistencia ao I Encontro Nacional das Oficinas Acelera Pyme</t>
  </si>
  <si>
    <r>
      <t>GASTOS DE VIAXE DAS PERSOAS DEPUTADAS NO ANO</t>
    </r>
    <r>
      <rPr>
        <b/>
        <sz val="16"/>
        <color theme="0"/>
        <rFont val="Corbel"/>
        <family val="2"/>
      </rPr>
      <t xml:space="preserve"> </t>
    </r>
    <r>
      <rPr>
        <b/>
        <sz val="12"/>
        <color theme="0"/>
        <rFont val="Corbel"/>
        <family val="2"/>
      </rPr>
      <t>2023</t>
    </r>
  </si>
  <si>
    <t>Do 21 ó 24 de novembro de 2022</t>
  </si>
  <si>
    <t xml:space="preserve">* Congreso Nacional do Medio Ambiente (CONAMA 2022)
</t>
  </si>
  <si>
    <t>6 ó 9 de febreiro de 2023</t>
  </si>
  <si>
    <t>18 ó 20 de xaneiro</t>
  </si>
  <si>
    <t>Asistencia a Fitur(Feira Internacional de Turismo)</t>
  </si>
  <si>
    <t>22 e 23 de febreiro</t>
  </si>
  <si>
    <t>Congreso Nacional "Deportes e Municipalismo"</t>
  </si>
  <si>
    <t>Leon</t>
  </si>
  <si>
    <t xml:space="preserve">17 de xaneiro </t>
  </si>
  <si>
    <t>4ª Comisión de Seguemento Destinos Turísticos Intelixentes entre Red.es e a Deputación de Pontevedra</t>
  </si>
  <si>
    <t>Asistencia a FITUR(Feira Internacional de Turismo)</t>
  </si>
  <si>
    <t xml:space="preserve">13 ó 16 de marzo </t>
  </si>
  <si>
    <t>Asistencia ao MAFIZ (Malaga Festival Industry Zone)</t>
  </si>
  <si>
    <t xml:space="preserve">Malaga </t>
  </si>
  <si>
    <t>15 ó 17 de febreiro</t>
  </si>
  <si>
    <t>Asistencia ao IV Congreso Nacional de Despoboación e Reto Demográfico</t>
  </si>
  <si>
    <t>18 ó 202 de xaneiro</t>
  </si>
  <si>
    <t>1 de febreiro</t>
  </si>
  <si>
    <t>Asistencia a constitución da Rede España-Portugal de Cooperación Tranfronteririza REDCOT</t>
  </si>
  <si>
    <t>Lisboa</t>
  </si>
  <si>
    <t>1 e 2 de febreiro</t>
  </si>
  <si>
    <t>Asistencia ao VII Encontro de Cidades para a Seguridade Viaria e a Mobilidade Sostible</t>
  </si>
  <si>
    <t>Vallalodid</t>
  </si>
  <si>
    <t>Valladolid</t>
  </si>
  <si>
    <t>19 e 20 de xaneiro</t>
  </si>
  <si>
    <t>Asistencia á Gala "Noite Q23"</t>
  </si>
  <si>
    <t>17 ao 19 de xaneiro de 2023</t>
  </si>
  <si>
    <t>15 ao 18 de marzo</t>
  </si>
  <si>
    <t>Acto de posta en exposición dos cadros restituídos polo Museo de Pontevedra ao Goberno Polaco</t>
  </si>
  <si>
    <t>Polonia</t>
  </si>
  <si>
    <t xml:space="preserve">28 e 29 de marzo </t>
  </si>
  <si>
    <t>Entrega dos certificados de Xardin de Excelencia a Estación Fitopatoloxica "Do Areeiro" e renovación para o Xardín de Soutomaior</t>
  </si>
  <si>
    <t>Lago Maggiore - Italia</t>
  </si>
  <si>
    <t>25 e 26 de marzo</t>
  </si>
  <si>
    <t xml:space="preserve">Asistencia ao 55º Capitulo Xeral da Enxebre Orde da Vieira </t>
  </si>
  <si>
    <t>TOTAL GASTOS DE VÍAXE ANO 2023 =</t>
  </si>
  <si>
    <t>Agis Gomez, Gregorio Luis</t>
  </si>
  <si>
    <t>8 de xuño</t>
  </si>
  <si>
    <t>Asistir á cerimonia de entrega da Medalla de Honra da Carretera</t>
  </si>
  <si>
    <t xml:space="preserve">
* Congreso "Movilidad Local Sostenible" 
</t>
  </si>
  <si>
    <t xml:space="preserve">
* Reunión na sede Ministrio de Transportes, Mobilidade e Axenda Urbana 
</t>
  </si>
  <si>
    <t>Gonzalez  Martinez, Manuel</t>
  </si>
  <si>
    <t>28 e 29 de xuño</t>
  </si>
  <si>
    <t>Asistencia á entrega dos certificados de Xardín de Excelencia do Areeiro e Soutomaior</t>
  </si>
  <si>
    <t>Italia</t>
  </si>
  <si>
    <t>Lopez Font, Carlos</t>
  </si>
  <si>
    <t>Asistencia ao acto de posta en exposición dos cadros restituidos polo Museo de Pontevedra ao Goberno Polaco</t>
  </si>
  <si>
    <t>Alemania - Polonia</t>
  </si>
  <si>
    <t>6 de maio</t>
  </si>
  <si>
    <t xml:space="preserve">Asistencia á Feira Expovacaciones </t>
  </si>
  <si>
    <t>Bilbao</t>
  </si>
  <si>
    <t>Mosquera Lorenzo, Jose Cesareo</t>
  </si>
  <si>
    <t>Gonzalez Martinez, Manuel</t>
  </si>
  <si>
    <t>Ortega iñarrea, Maria de los Remedios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</si>
</sst>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 tint="0.14999847407452621"/>
      <name val="Corbel"/>
      <family val="2"/>
    </font>
    <font>
      <b/>
      <sz val="9"/>
      <color theme="1"/>
      <name val="Corbel"/>
      <family val="2"/>
    </font>
    <font>
      <b/>
      <sz val="8"/>
      <color theme="1"/>
      <name val="Corbel"/>
      <family val="2"/>
    </font>
    <font>
      <sz val="9"/>
      <color theme="1"/>
      <name val="Corbel"/>
      <family val="2"/>
    </font>
    <font>
      <sz val="8"/>
      <color theme="1"/>
      <name val="Corbel"/>
      <family val="2"/>
    </font>
    <font>
      <b/>
      <sz val="10"/>
      <color theme="0"/>
      <name val="Corbel"/>
      <family val="2"/>
    </font>
    <font>
      <sz val="10"/>
      <color theme="1"/>
      <name val="Corbel"/>
      <family val="2"/>
    </font>
    <font>
      <b/>
      <u/>
      <sz val="20"/>
      <color rgb="FFC00000"/>
      <name val="Corbel"/>
      <family val="2"/>
    </font>
    <font>
      <b/>
      <sz val="10"/>
      <color theme="1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b/>
      <sz val="16"/>
      <color theme="0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4123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/>
    <xf numFmtId="14" fontId="4" fillId="6" borderId="3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8" fontId="14" fillId="5" borderId="3" xfId="0" applyNumberFormat="1" applyFont="1" applyFill="1" applyBorder="1" applyAlignment="1">
      <alignment horizontal="right" vertical="center" wrapText="1"/>
    </xf>
    <xf numFmtId="8" fontId="11" fillId="4" borderId="4" xfId="0" applyNumberFormat="1" applyFont="1" applyFill="1" applyBorder="1" applyAlignment="1">
      <alignment horizontal="right" vertical="center" wrapText="1"/>
    </xf>
    <xf numFmtId="8" fontId="13" fillId="0" borderId="0" xfId="0" applyNumberFormat="1" applyFont="1" applyAlignment="1">
      <alignment wrapText="1"/>
    </xf>
    <xf numFmtId="164" fontId="0" fillId="0" borderId="0" xfId="0" applyNumberFormat="1" applyFont="1"/>
    <xf numFmtId="8" fontId="4" fillId="0" borderId="3" xfId="0" applyNumberFormat="1" applyFont="1" applyFill="1" applyBorder="1" applyAlignment="1">
      <alignment horizontal="center" vertical="center" wrapText="1"/>
    </xf>
    <xf numFmtId="8" fontId="4" fillId="0" borderId="3" xfId="0" applyNumberFormat="1" applyFont="1" applyFill="1" applyBorder="1" applyAlignment="1">
      <alignment horizontal="right" vertical="center" wrapText="1"/>
    </xf>
    <xf numFmtId="8" fontId="5" fillId="5" borderId="2" xfId="0" applyNumberFormat="1" applyFont="1" applyFill="1" applyBorder="1" applyAlignment="1">
      <alignment horizontal="center" vertical="center" wrapText="1"/>
    </xf>
    <xf numFmtId="8" fontId="5" fillId="5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8" fontId="5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8" fontId="4" fillId="0" borderId="3" xfId="0" applyNumberFormat="1" applyFont="1" applyFill="1" applyBorder="1" applyAlignment="1">
      <alignment vertical="center" wrapText="1"/>
    </xf>
    <xf numFmtId="8" fontId="14" fillId="5" borderId="11" xfId="0" applyNumberFormat="1" applyFont="1" applyFill="1" applyBorder="1" applyAlignment="1">
      <alignment horizontal="right" vertical="center" wrapText="1"/>
    </xf>
    <xf numFmtId="8" fontId="5" fillId="5" borderId="1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4" fillId="0" borderId="3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8" fontId="4" fillId="0" borderId="12" xfId="0" applyNumberFormat="1" applyFont="1" applyFill="1" applyBorder="1" applyAlignment="1">
      <alignment horizontal="center" vertical="center" wrapText="1"/>
    </xf>
    <xf numFmtId="8" fontId="14" fillId="2" borderId="3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8" fontId="9" fillId="5" borderId="1" xfId="0" applyNumberFormat="1" applyFont="1" applyFill="1" applyBorder="1" applyAlignment="1">
      <alignment horizontal="right" vertical="center" wrapText="1"/>
    </xf>
    <xf numFmtId="8" fontId="9" fillId="5" borderId="2" xfId="0" applyNumberFormat="1" applyFont="1" applyFill="1" applyBorder="1" applyAlignment="1">
      <alignment horizontal="right" vertical="center" wrapText="1"/>
    </xf>
    <xf numFmtId="8" fontId="9" fillId="5" borderId="10" xfId="0" applyNumberFormat="1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</xdr:row>
      <xdr:rowOff>114300</xdr:rowOff>
    </xdr:from>
    <xdr:to>
      <xdr:col>3</xdr:col>
      <xdr:colOff>1701740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8CAF69-1562-4A2D-A8DA-EED09994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04800"/>
          <a:ext cx="225419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topLeftCell="A10" workbookViewId="0">
      <selection activeCell="I54" sqref="I54"/>
    </sheetView>
  </sheetViews>
  <sheetFormatPr baseColWidth="10" defaultRowHeight="15" x14ac:dyDescent="0.25"/>
  <cols>
    <col min="1" max="1" width="3" bestFit="1" customWidth="1"/>
    <col min="2" max="2" width="14.28515625" customWidth="1"/>
    <col min="3" max="3" width="12" bestFit="1" customWidth="1"/>
    <col min="4" max="4" width="37" customWidth="1"/>
    <col min="6" max="6" width="8.7109375" customWidth="1"/>
    <col min="7" max="7" width="48.5703125" style="41" customWidth="1"/>
    <col min="9" max="9" width="13.7109375" bestFit="1" customWidth="1"/>
    <col min="10" max="10" width="14.85546875" bestFit="1" customWidth="1"/>
    <col min="11" max="11" width="15.7109375" bestFit="1" customWidth="1"/>
    <col min="12" max="12" width="14.42578125" customWidth="1"/>
    <col min="13" max="13" width="14.28515625" style="8" bestFit="1" customWidth="1"/>
  </cols>
  <sheetData>
    <row r="1" spans="1:14" x14ac:dyDescent="0.25">
      <c r="C1" s="68"/>
      <c r="D1" s="68"/>
      <c r="E1" s="69" t="s">
        <v>8</v>
      </c>
      <c r="F1" s="69"/>
      <c r="G1" s="69"/>
      <c r="H1" s="69"/>
      <c r="I1" s="1"/>
      <c r="J1" s="1"/>
      <c r="K1" s="1"/>
      <c r="L1" s="1"/>
      <c r="M1" s="17"/>
    </row>
    <row r="2" spans="1:14" x14ac:dyDescent="0.25">
      <c r="C2" s="1"/>
      <c r="D2" s="35"/>
      <c r="E2" s="69"/>
      <c r="F2" s="69"/>
      <c r="G2" s="69"/>
      <c r="H2" s="69"/>
      <c r="I2" s="1"/>
      <c r="J2" s="1"/>
      <c r="K2" s="1"/>
      <c r="L2" s="1"/>
      <c r="M2" s="17"/>
    </row>
    <row r="3" spans="1:14" x14ac:dyDescent="0.25">
      <c r="C3" s="1"/>
      <c r="D3" s="35"/>
      <c r="E3" s="69"/>
      <c r="F3" s="69"/>
      <c r="G3" s="69"/>
      <c r="H3" s="69"/>
      <c r="I3" s="1"/>
      <c r="J3" s="1"/>
      <c r="K3" s="1"/>
      <c r="L3" s="1"/>
      <c r="M3" s="17"/>
    </row>
    <row r="4" spans="1:14" x14ac:dyDescent="0.25">
      <c r="C4" s="1"/>
      <c r="D4" s="35"/>
      <c r="E4" s="2"/>
      <c r="F4" s="2"/>
      <c r="G4" s="37"/>
      <c r="H4" s="2"/>
      <c r="I4" s="1"/>
      <c r="J4" s="1"/>
      <c r="K4" s="1"/>
      <c r="L4" s="1"/>
      <c r="M4" s="17"/>
    </row>
    <row r="5" spans="1:14" x14ac:dyDescent="0.25">
      <c r="C5" s="1"/>
      <c r="D5" s="35"/>
      <c r="E5" s="2"/>
      <c r="F5" s="2"/>
      <c r="G5" s="37"/>
      <c r="H5" s="2"/>
      <c r="I5" s="1"/>
      <c r="J5" s="1"/>
      <c r="K5" s="1"/>
      <c r="L5" s="1"/>
      <c r="M5" s="17"/>
    </row>
    <row r="6" spans="1:14" x14ac:dyDescent="0.25">
      <c r="C6" s="1"/>
      <c r="D6" s="35"/>
      <c r="E6" s="2"/>
      <c r="F6" s="2"/>
      <c r="G6" s="37"/>
      <c r="H6" s="2"/>
      <c r="I6" s="1"/>
      <c r="J6" s="1"/>
      <c r="K6" s="1"/>
      <c r="L6" s="1"/>
      <c r="M6" s="17"/>
    </row>
    <row r="7" spans="1:14" ht="9" customHeight="1" x14ac:dyDescent="0.25">
      <c r="C7" s="1"/>
      <c r="D7" s="35"/>
      <c r="E7" s="2"/>
      <c r="F7" s="2"/>
      <c r="G7" s="37"/>
      <c r="H7" s="2"/>
      <c r="I7" s="1"/>
      <c r="J7" s="1"/>
      <c r="K7" s="1"/>
      <c r="L7" s="1"/>
      <c r="M7" s="17"/>
    </row>
    <row r="8" spans="1:14" ht="24" customHeight="1" thickBot="1" x14ac:dyDescent="0.3">
      <c r="B8" s="70" t="s">
        <v>35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4" ht="15.75" customHeight="1" thickBot="1" x14ac:dyDescent="0.3">
      <c r="B9" s="61" t="s">
        <v>23</v>
      </c>
      <c r="C9" s="61" t="s">
        <v>13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59" t="s">
        <v>12</v>
      </c>
      <c r="J9" s="60"/>
      <c r="K9" s="61" t="s">
        <v>11</v>
      </c>
      <c r="L9" s="61" t="s">
        <v>10</v>
      </c>
      <c r="M9" s="66" t="s">
        <v>7</v>
      </c>
    </row>
    <row r="10" spans="1:14" ht="45" customHeight="1" thickBot="1" x14ac:dyDescent="0.3">
      <c r="B10" s="62"/>
      <c r="C10" s="62"/>
      <c r="D10" s="62"/>
      <c r="E10" s="62"/>
      <c r="F10" s="62"/>
      <c r="G10" s="62"/>
      <c r="H10" s="62"/>
      <c r="I10" s="7" t="s">
        <v>15</v>
      </c>
      <c r="J10" s="7" t="s">
        <v>14</v>
      </c>
      <c r="K10" s="62"/>
      <c r="L10" s="62"/>
      <c r="M10" s="67"/>
    </row>
    <row r="11" spans="1:14" ht="62.25" customHeight="1" thickBot="1" x14ac:dyDescent="0.3">
      <c r="B11" s="46">
        <v>2023040728</v>
      </c>
      <c r="C11" s="46" t="s">
        <v>1</v>
      </c>
      <c r="D11" s="48" t="s">
        <v>72</v>
      </c>
      <c r="E11" s="47" t="s">
        <v>19</v>
      </c>
      <c r="F11" s="9" t="s">
        <v>73</v>
      </c>
      <c r="G11" s="51" t="s">
        <v>74</v>
      </c>
      <c r="H11" s="49" t="s">
        <v>0</v>
      </c>
      <c r="I11" s="50">
        <v>26.67</v>
      </c>
      <c r="J11" s="50"/>
      <c r="K11" s="49">
        <v>608.12</v>
      </c>
      <c r="L11" s="49"/>
      <c r="M11" s="23">
        <f>I11+J11+K11+L11</f>
        <v>634.79</v>
      </c>
    </row>
    <row r="12" spans="1:14" ht="15.75" thickBot="1" x14ac:dyDescent="0.3">
      <c r="B12" s="63" t="s">
        <v>29</v>
      </c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53">
        <f>M11</f>
        <v>634.79</v>
      </c>
    </row>
    <row r="13" spans="1:14" s="44" customFormat="1" ht="48.75" thickBot="1" x14ac:dyDescent="0.3">
      <c r="A13" s="43"/>
      <c r="B13" s="27">
        <v>2022072567</v>
      </c>
      <c r="C13" s="27" t="s">
        <v>24</v>
      </c>
      <c r="D13" s="16" t="s">
        <v>25</v>
      </c>
      <c r="E13" s="15" t="s">
        <v>19</v>
      </c>
      <c r="F13" s="9" t="s">
        <v>36</v>
      </c>
      <c r="G13" s="28" t="s">
        <v>37</v>
      </c>
      <c r="H13" s="6" t="s">
        <v>0</v>
      </c>
      <c r="I13" s="22">
        <v>106.68</v>
      </c>
      <c r="J13" s="22">
        <v>252</v>
      </c>
      <c r="K13" s="22">
        <v>236.74</v>
      </c>
      <c r="L13" s="22">
        <v>86.7</v>
      </c>
      <c r="M13" s="23">
        <f>I13+J13+K13+L13</f>
        <v>682.12000000000012</v>
      </c>
    </row>
    <row r="14" spans="1:14" s="44" customFormat="1" ht="60.75" thickBot="1" x14ac:dyDescent="0.3">
      <c r="A14" s="43"/>
      <c r="B14" s="27">
        <v>2023009504</v>
      </c>
      <c r="C14" s="27" t="s">
        <v>24</v>
      </c>
      <c r="D14" s="16" t="s">
        <v>25</v>
      </c>
      <c r="E14" s="15" t="s">
        <v>26</v>
      </c>
      <c r="F14" s="9" t="s">
        <v>38</v>
      </c>
      <c r="G14" s="28" t="s">
        <v>75</v>
      </c>
      <c r="H14" s="6" t="s">
        <v>31</v>
      </c>
      <c r="I14" s="22">
        <v>106.68</v>
      </c>
      <c r="J14" s="22"/>
      <c r="K14" s="22"/>
      <c r="L14" s="22"/>
      <c r="M14" s="23">
        <f>I14+J14+K14+L14</f>
        <v>106.68</v>
      </c>
    </row>
    <row r="15" spans="1:14" s="44" customFormat="1" ht="54.75" customHeight="1" thickBot="1" x14ac:dyDescent="0.3">
      <c r="A15" s="43"/>
      <c r="B15" s="27">
        <v>2023012227</v>
      </c>
      <c r="C15" s="27" t="s">
        <v>24</v>
      </c>
      <c r="D15" s="16" t="s">
        <v>25</v>
      </c>
      <c r="E15" s="15" t="s">
        <v>26</v>
      </c>
      <c r="F15" s="9" t="s">
        <v>62</v>
      </c>
      <c r="G15" s="45" t="s">
        <v>76</v>
      </c>
      <c r="H15" s="6" t="s">
        <v>0</v>
      </c>
      <c r="I15" s="22">
        <v>133.35</v>
      </c>
      <c r="J15" s="22">
        <v>441</v>
      </c>
      <c r="K15" s="22">
        <v>236.74</v>
      </c>
      <c r="L15" s="22">
        <v>73.349999999999994</v>
      </c>
      <c r="M15" s="23">
        <f>I15+J15+K15+L15</f>
        <v>884.44</v>
      </c>
    </row>
    <row r="16" spans="1:14" ht="15.75" thickBot="1" x14ac:dyDescent="0.3">
      <c r="A16" s="8"/>
      <c r="B16" s="63" t="s">
        <v>29</v>
      </c>
      <c r="C16" s="64"/>
      <c r="D16" s="64"/>
      <c r="E16" s="64"/>
      <c r="F16" s="64"/>
      <c r="G16" s="64"/>
      <c r="H16" s="64"/>
      <c r="I16" s="64"/>
      <c r="J16" s="64"/>
      <c r="K16" s="64"/>
      <c r="L16" s="65"/>
      <c r="M16" s="33">
        <f>M13+M15+M14</f>
        <v>1673.2400000000002</v>
      </c>
      <c r="N16" s="44"/>
    </row>
    <row r="17" spans="1:15" s="44" customFormat="1" ht="24.75" thickBot="1" x14ac:dyDescent="0.3">
      <c r="A17" s="43"/>
      <c r="B17" s="27">
        <v>2023001597</v>
      </c>
      <c r="C17" s="27" t="s">
        <v>1</v>
      </c>
      <c r="D17" s="16" t="s">
        <v>28</v>
      </c>
      <c r="E17" s="15" t="s">
        <v>19</v>
      </c>
      <c r="F17" s="9" t="s">
        <v>39</v>
      </c>
      <c r="G17" s="28" t="s">
        <v>40</v>
      </c>
      <c r="H17" s="6" t="s">
        <v>0</v>
      </c>
      <c r="I17" s="22">
        <v>80.010000000000005</v>
      </c>
      <c r="J17" s="22">
        <v>350</v>
      </c>
      <c r="K17" s="22">
        <v>222.12</v>
      </c>
      <c r="L17" s="22">
        <v>30</v>
      </c>
      <c r="M17" s="23">
        <f>I17+J17+K17+L17</f>
        <v>682.13</v>
      </c>
      <c r="O17" s="52"/>
    </row>
    <row r="18" spans="1:15" s="44" customFormat="1" ht="24.75" thickBot="1" x14ac:dyDescent="0.3">
      <c r="A18" s="43"/>
      <c r="B18" s="27">
        <v>2023009805</v>
      </c>
      <c r="C18" s="27" t="s">
        <v>1</v>
      </c>
      <c r="D18" s="16" t="s">
        <v>28</v>
      </c>
      <c r="E18" s="15" t="s">
        <v>19</v>
      </c>
      <c r="F18" s="9" t="s">
        <v>41</v>
      </c>
      <c r="G18" s="28" t="s">
        <v>42</v>
      </c>
      <c r="H18" s="6" t="s">
        <v>43</v>
      </c>
      <c r="I18" s="22">
        <v>0</v>
      </c>
      <c r="J18" s="22">
        <v>0</v>
      </c>
      <c r="K18" s="22">
        <v>0</v>
      </c>
      <c r="L18" s="22"/>
      <c r="M18" s="23">
        <f>I18+J18+K18+L18</f>
        <v>0</v>
      </c>
    </row>
    <row r="19" spans="1:15" s="44" customFormat="1" ht="15.75" thickBot="1" x14ac:dyDescent="0.3">
      <c r="A19" s="43"/>
      <c r="B19" s="63" t="s">
        <v>29</v>
      </c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33">
        <f>M17+M18</f>
        <v>682.13</v>
      </c>
    </row>
    <row r="20" spans="1:15" s="44" customFormat="1" ht="24.75" thickBot="1" x14ac:dyDescent="0.3">
      <c r="A20" s="43"/>
      <c r="B20" s="27">
        <v>2023020069</v>
      </c>
      <c r="C20" s="27" t="s">
        <v>1</v>
      </c>
      <c r="D20" s="16" t="s">
        <v>77</v>
      </c>
      <c r="E20" s="15" t="s">
        <v>19</v>
      </c>
      <c r="F20" s="9" t="s">
        <v>78</v>
      </c>
      <c r="G20" s="28" t="s">
        <v>79</v>
      </c>
      <c r="H20" s="6" t="s">
        <v>80</v>
      </c>
      <c r="I20" s="22">
        <v>268.89</v>
      </c>
      <c r="J20" s="22">
        <v>173.33</v>
      </c>
      <c r="K20" s="22">
        <v>404.28</v>
      </c>
      <c r="L20" s="22"/>
      <c r="M20" s="23">
        <f>I20+J20+K20+L20</f>
        <v>846.5</v>
      </c>
    </row>
    <row r="21" spans="1:15" s="8" customFormat="1" ht="15.75" thickBot="1" x14ac:dyDescent="0.3">
      <c r="B21" s="29"/>
      <c r="C21" s="24"/>
      <c r="D21" s="5"/>
      <c r="E21" s="3"/>
      <c r="F21" s="4"/>
      <c r="G21" s="38"/>
      <c r="H21" s="3"/>
      <c r="I21" s="58" t="s">
        <v>9</v>
      </c>
      <c r="J21" s="58"/>
      <c r="K21" s="58"/>
      <c r="L21" s="58"/>
      <c r="M21" s="18">
        <f>M20</f>
        <v>846.5</v>
      </c>
    </row>
    <row r="22" spans="1:15" s="43" customFormat="1" ht="24.75" thickBot="1" x14ac:dyDescent="0.3">
      <c r="B22" s="27">
        <v>2023002149</v>
      </c>
      <c r="C22" s="26" t="s">
        <v>1</v>
      </c>
      <c r="D22" s="13" t="s">
        <v>22</v>
      </c>
      <c r="E22" s="14" t="s">
        <v>17</v>
      </c>
      <c r="F22" s="9" t="s">
        <v>44</v>
      </c>
      <c r="G22" s="28" t="s">
        <v>45</v>
      </c>
      <c r="H22" s="6" t="s">
        <v>0</v>
      </c>
      <c r="I22" s="22">
        <v>26.67</v>
      </c>
      <c r="J22" s="22">
        <v>135</v>
      </c>
      <c r="K22" s="22">
        <v>170.12</v>
      </c>
      <c r="L22" s="22"/>
      <c r="M22" s="23">
        <f>I22+J22+K22+L22</f>
        <v>331.79</v>
      </c>
    </row>
    <row r="23" spans="1:15" s="43" customFormat="1" ht="24.75" thickBot="1" x14ac:dyDescent="0.3">
      <c r="B23" s="27">
        <v>2023001596</v>
      </c>
      <c r="C23" s="26" t="s">
        <v>1</v>
      </c>
      <c r="D23" s="13" t="s">
        <v>22</v>
      </c>
      <c r="E23" s="14" t="s">
        <v>17</v>
      </c>
      <c r="F23" s="9" t="s">
        <v>39</v>
      </c>
      <c r="G23" s="31" t="s">
        <v>46</v>
      </c>
      <c r="H23" s="6" t="s">
        <v>0</v>
      </c>
      <c r="I23" s="22">
        <v>80.010000000000005</v>
      </c>
      <c r="J23" s="22">
        <v>350</v>
      </c>
      <c r="K23" s="22"/>
      <c r="L23" s="22">
        <v>85.4</v>
      </c>
      <c r="M23" s="23">
        <f>I23+J23+K23+L23</f>
        <v>515.41</v>
      </c>
    </row>
    <row r="24" spans="1:15" s="43" customFormat="1" ht="24.75" thickBot="1" x14ac:dyDescent="0.3">
      <c r="B24" s="27">
        <v>2023015592</v>
      </c>
      <c r="C24" s="26" t="s">
        <v>1</v>
      </c>
      <c r="D24" s="13" t="s">
        <v>22</v>
      </c>
      <c r="E24" s="14" t="s">
        <v>17</v>
      </c>
      <c r="F24" s="9" t="s">
        <v>47</v>
      </c>
      <c r="G24" s="31" t="s">
        <v>48</v>
      </c>
      <c r="H24" s="6" t="s">
        <v>49</v>
      </c>
      <c r="I24" s="22">
        <v>133.35</v>
      </c>
      <c r="J24" s="22">
        <v>301.42</v>
      </c>
      <c r="K24" s="22">
        <v>177.96</v>
      </c>
      <c r="L24" s="22">
        <v>73.150000000000006</v>
      </c>
      <c r="M24" s="23">
        <f>I24+J24+K24+L24</f>
        <v>685.88</v>
      </c>
    </row>
    <row r="25" spans="1:15" s="43" customFormat="1" ht="24.75" thickBot="1" x14ac:dyDescent="0.3">
      <c r="B25" s="27">
        <v>2023018283</v>
      </c>
      <c r="C25" s="26" t="s">
        <v>1</v>
      </c>
      <c r="D25" s="13" t="s">
        <v>22</v>
      </c>
      <c r="E25" s="14" t="s">
        <v>17</v>
      </c>
      <c r="F25" s="9" t="s">
        <v>69</v>
      </c>
      <c r="G25" s="31" t="s">
        <v>70</v>
      </c>
      <c r="H25" s="6" t="s">
        <v>0</v>
      </c>
      <c r="I25" s="22">
        <v>96.67</v>
      </c>
      <c r="J25" s="22">
        <v>135</v>
      </c>
      <c r="K25" s="22">
        <v>262.12</v>
      </c>
      <c r="L25" s="22"/>
      <c r="M25" s="23">
        <f>I25+J25+K25+L25</f>
        <v>493.79</v>
      </c>
    </row>
    <row r="26" spans="1:15" s="43" customFormat="1" ht="15.75" thickBot="1" x14ac:dyDescent="0.3">
      <c r="B26" s="27">
        <v>2023033744</v>
      </c>
      <c r="C26" s="26" t="s">
        <v>1</v>
      </c>
      <c r="D26" s="13" t="s">
        <v>22</v>
      </c>
      <c r="E26" s="14" t="s">
        <v>17</v>
      </c>
      <c r="F26" s="9" t="s">
        <v>84</v>
      </c>
      <c r="G26" s="31" t="s">
        <v>85</v>
      </c>
      <c r="H26" s="6" t="s">
        <v>86</v>
      </c>
      <c r="I26" s="22">
        <v>26.67</v>
      </c>
      <c r="J26" s="22"/>
      <c r="K26" s="22"/>
      <c r="L26" s="22">
        <v>267.11</v>
      </c>
      <c r="M26" s="23">
        <f>I26+J26+K26+L26</f>
        <v>293.78000000000003</v>
      </c>
    </row>
    <row r="27" spans="1:15" s="8" customFormat="1" ht="15.75" thickBot="1" x14ac:dyDescent="0.3">
      <c r="B27" s="29"/>
      <c r="C27" s="24"/>
      <c r="D27" s="5"/>
      <c r="E27" s="3"/>
      <c r="F27" s="4"/>
      <c r="G27" s="38"/>
      <c r="H27" s="3"/>
      <c r="I27" s="58" t="s">
        <v>9</v>
      </c>
      <c r="J27" s="58"/>
      <c r="K27" s="58"/>
      <c r="L27" s="58"/>
      <c r="M27" s="18">
        <f>M22+M23+M25+M24+M26</f>
        <v>2320.65</v>
      </c>
    </row>
    <row r="28" spans="1:15" ht="24.75" thickBot="1" x14ac:dyDescent="0.3">
      <c r="A28" s="8"/>
      <c r="B28" s="27">
        <v>2023007523</v>
      </c>
      <c r="C28" s="27" t="s">
        <v>1</v>
      </c>
      <c r="D28" s="16" t="s">
        <v>30</v>
      </c>
      <c r="E28" s="15" t="s">
        <v>17</v>
      </c>
      <c r="F28" s="9" t="s">
        <v>50</v>
      </c>
      <c r="G28" s="28" t="s">
        <v>51</v>
      </c>
      <c r="H28" s="6" t="s">
        <v>27</v>
      </c>
      <c r="I28" s="22">
        <v>80.010000000000005</v>
      </c>
      <c r="J28" s="22">
        <v>166.66</v>
      </c>
      <c r="K28" s="22">
        <v>201.37</v>
      </c>
      <c r="L28" s="22">
        <v>86.5</v>
      </c>
      <c r="M28" s="23">
        <f>I28+J28+K28+L28</f>
        <v>534.54</v>
      </c>
    </row>
    <row r="29" spans="1:15" ht="15.75" thickBot="1" x14ac:dyDescent="0.3">
      <c r="A29" s="8"/>
      <c r="B29" s="29"/>
      <c r="C29" s="24"/>
      <c r="D29" s="5"/>
      <c r="E29" s="3"/>
      <c r="F29" s="4"/>
      <c r="G29" s="38"/>
      <c r="H29" s="3"/>
      <c r="I29" s="58" t="s">
        <v>9</v>
      </c>
      <c r="J29" s="58"/>
      <c r="K29" s="58"/>
      <c r="L29" s="58"/>
      <c r="M29" s="33">
        <f>M28</f>
        <v>534.54</v>
      </c>
    </row>
    <row r="30" spans="1:15" ht="24.75" thickBot="1" x14ac:dyDescent="0.3">
      <c r="A30" s="8"/>
      <c r="B30" s="27">
        <v>2023017421</v>
      </c>
      <c r="C30" s="27" t="s">
        <v>1</v>
      </c>
      <c r="D30" s="16" t="s">
        <v>81</v>
      </c>
      <c r="E30" s="15" t="s">
        <v>19</v>
      </c>
      <c r="F30" s="9" t="s">
        <v>63</v>
      </c>
      <c r="G30" s="28" t="s">
        <v>82</v>
      </c>
      <c r="H30" s="6" t="s">
        <v>83</v>
      </c>
      <c r="I30" s="22">
        <v>102.08</v>
      </c>
      <c r="J30" s="22"/>
      <c r="K30" s="22"/>
      <c r="L30" s="22"/>
      <c r="M30" s="23">
        <f>SUM(I30+J30+K30+L30)</f>
        <v>102.08</v>
      </c>
    </row>
    <row r="31" spans="1:15" ht="15.75" thickBot="1" x14ac:dyDescent="0.3">
      <c r="A31" s="8"/>
      <c r="B31" s="34"/>
      <c r="C31" s="25"/>
      <c r="D31" s="10"/>
      <c r="E31" s="11"/>
      <c r="F31" s="12"/>
      <c r="G31" s="39"/>
      <c r="H31" s="11"/>
      <c r="I31" s="30"/>
      <c r="J31" s="30"/>
      <c r="K31" s="30"/>
      <c r="L31" s="30" t="s">
        <v>29</v>
      </c>
      <c r="M31" s="33">
        <f>M30</f>
        <v>102.08</v>
      </c>
    </row>
    <row r="32" spans="1:15" ht="24.75" thickBot="1" x14ac:dyDescent="0.3">
      <c r="A32" s="8"/>
      <c r="B32" s="27">
        <v>2022007785</v>
      </c>
      <c r="C32" s="27" t="s">
        <v>1</v>
      </c>
      <c r="D32" s="16" t="s">
        <v>32</v>
      </c>
      <c r="E32" s="15" t="s">
        <v>17</v>
      </c>
      <c r="F32" s="9" t="s">
        <v>33</v>
      </c>
      <c r="G32" s="28" t="s">
        <v>34</v>
      </c>
      <c r="H32" s="6" t="s">
        <v>0</v>
      </c>
      <c r="I32" s="22"/>
      <c r="J32" s="22"/>
      <c r="K32" s="22">
        <v>251.82</v>
      </c>
      <c r="L32" s="22"/>
      <c r="M32" s="23">
        <f>SUM(I32:L32)</f>
        <v>251.82</v>
      </c>
    </row>
    <row r="33" spans="1:13" ht="15.75" thickBot="1" x14ac:dyDescent="0.3">
      <c r="A33" s="8"/>
      <c r="B33" s="34"/>
      <c r="C33" s="25"/>
      <c r="D33" s="10"/>
      <c r="E33" s="11"/>
      <c r="F33" s="12"/>
      <c r="G33" s="39"/>
      <c r="H33" s="11"/>
      <c r="I33" s="30"/>
      <c r="J33" s="30"/>
      <c r="K33" s="30"/>
      <c r="L33" s="30" t="s">
        <v>29</v>
      </c>
      <c r="M33" s="33">
        <f>SUM(M32)</f>
        <v>251.82</v>
      </c>
    </row>
    <row r="34" spans="1:13" ht="24.75" thickBot="1" x14ac:dyDescent="0.3">
      <c r="A34" s="8"/>
      <c r="B34" s="27">
        <v>2023001581</v>
      </c>
      <c r="C34" s="27" t="s">
        <v>1</v>
      </c>
      <c r="D34" s="16" t="s">
        <v>20</v>
      </c>
      <c r="E34" s="15" t="s">
        <v>21</v>
      </c>
      <c r="F34" s="9" t="s">
        <v>52</v>
      </c>
      <c r="G34" s="31" t="s">
        <v>46</v>
      </c>
      <c r="H34" s="6" t="s">
        <v>0</v>
      </c>
      <c r="I34" s="22">
        <v>80.010000000000005</v>
      </c>
      <c r="J34" s="22">
        <v>350</v>
      </c>
      <c r="K34" s="22">
        <v>260.12</v>
      </c>
      <c r="L34" s="22"/>
      <c r="M34" s="32">
        <f>I34+J34+K34+L34</f>
        <v>690.13</v>
      </c>
    </row>
    <row r="35" spans="1:13" ht="24.75" thickBot="1" x14ac:dyDescent="0.3">
      <c r="A35" s="8"/>
      <c r="B35" s="42">
        <v>2023005902</v>
      </c>
      <c r="C35" s="27" t="s">
        <v>1</v>
      </c>
      <c r="D35" s="16" t="s">
        <v>20</v>
      </c>
      <c r="E35" s="15" t="s">
        <v>21</v>
      </c>
      <c r="F35" s="9" t="s">
        <v>53</v>
      </c>
      <c r="G35" s="28" t="s">
        <v>54</v>
      </c>
      <c r="H35" s="6" t="s">
        <v>55</v>
      </c>
      <c r="I35" s="22">
        <v>0</v>
      </c>
      <c r="J35" s="22">
        <v>0</v>
      </c>
      <c r="K35" s="22">
        <v>0</v>
      </c>
      <c r="L35" s="22"/>
      <c r="M35" s="32">
        <f>I35+J35+K35+L35</f>
        <v>0</v>
      </c>
    </row>
    <row r="36" spans="1:13" ht="24.75" thickBot="1" x14ac:dyDescent="0.3">
      <c r="A36" s="8"/>
      <c r="B36" s="27">
        <v>2023005369</v>
      </c>
      <c r="C36" s="27" t="s">
        <v>1</v>
      </c>
      <c r="D36" s="16" t="s">
        <v>20</v>
      </c>
      <c r="E36" s="15" t="s">
        <v>21</v>
      </c>
      <c r="F36" s="9" t="s">
        <v>56</v>
      </c>
      <c r="G36" s="40" t="s">
        <v>57</v>
      </c>
      <c r="H36" s="6" t="s">
        <v>58</v>
      </c>
      <c r="I36" s="22">
        <v>53.34</v>
      </c>
      <c r="J36" s="22"/>
      <c r="K36" s="22"/>
      <c r="L36" s="22"/>
      <c r="M36" s="32">
        <f>I36+J36+K36+L36</f>
        <v>53.34</v>
      </c>
    </row>
    <row r="37" spans="1:13" ht="24.75" thickBot="1" x14ac:dyDescent="0.3">
      <c r="A37" s="8"/>
      <c r="B37" s="27">
        <v>2023018282</v>
      </c>
      <c r="C37" s="27" t="s">
        <v>1</v>
      </c>
      <c r="D37" s="16" t="s">
        <v>20</v>
      </c>
      <c r="E37" s="15" t="s">
        <v>21</v>
      </c>
      <c r="F37" s="9" t="s">
        <v>69</v>
      </c>
      <c r="G37" s="40" t="s">
        <v>70</v>
      </c>
      <c r="H37" s="6" t="s">
        <v>0</v>
      </c>
      <c r="I37" s="22">
        <v>96.67</v>
      </c>
      <c r="J37" s="22">
        <v>135</v>
      </c>
      <c r="K37" s="22">
        <v>262.12</v>
      </c>
      <c r="L37" s="22"/>
      <c r="M37" s="32">
        <f>I37+J37+K37+L37</f>
        <v>493.79</v>
      </c>
    </row>
    <row r="38" spans="1:13" ht="15.75" thickBot="1" x14ac:dyDescent="0.3">
      <c r="A38" s="8"/>
      <c r="B38" s="27">
        <v>2023040718</v>
      </c>
      <c r="C38" s="27" t="s">
        <v>1</v>
      </c>
      <c r="D38" s="16" t="s">
        <v>20</v>
      </c>
      <c r="E38" s="15" t="s">
        <v>21</v>
      </c>
      <c r="F38" s="9" t="s">
        <v>73</v>
      </c>
      <c r="G38" s="51" t="s">
        <v>74</v>
      </c>
      <c r="H38" s="49" t="s">
        <v>0</v>
      </c>
      <c r="I38" s="50"/>
      <c r="J38" s="50"/>
      <c r="K38" s="49">
        <v>608.12</v>
      </c>
      <c r="L38" s="47"/>
      <c r="M38" s="32">
        <f>I38+J38+K38+L38</f>
        <v>608.12</v>
      </c>
    </row>
    <row r="39" spans="1:13" ht="15.75" thickBot="1" x14ac:dyDescent="0.3">
      <c r="A39" s="8"/>
      <c r="B39" s="29"/>
      <c r="C39" s="24"/>
      <c r="D39" s="5"/>
      <c r="E39" s="3"/>
      <c r="F39" s="4"/>
      <c r="G39" s="38"/>
      <c r="H39" s="3"/>
      <c r="I39" s="58" t="s">
        <v>9</v>
      </c>
      <c r="J39" s="58"/>
      <c r="K39" s="58"/>
      <c r="L39" s="58"/>
      <c r="M39" s="18">
        <f>M34+M35+M36+M37+M38</f>
        <v>1845.38</v>
      </c>
    </row>
    <row r="40" spans="1:13" ht="24.75" thickBot="1" x14ac:dyDescent="0.3">
      <c r="A40" s="8"/>
      <c r="B40" s="27">
        <v>2023005938</v>
      </c>
      <c r="C40" s="27" t="s">
        <v>1</v>
      </c>
      <c r="D40" s="16" t="s">
        <v>32</v>
      </c>
      <c r="E40" s="15" t="s">
        <v>17</v>
      </c>
      <c r="F40" s="9" t="s">
        <v>53</v>
      </c>
      <c r="G40" s="28" t="s">
        <v>54</v>
      </c>
      <c r="H40" s="6" t="s">
        <v>55</v>
      </c>
      <c r="I40" s="22">
        <v>0</v>
      </c>
      <c r="J40" s="22"/>
      <c r="K40" s="22"/>
      <c r="L40" s="22"/>
      <c r="M40" s="23">
        <f>SUM(I40:L40)</f>
        <v>0</v>
      </c>
    </row>
    <row r="41" spans="1:13" ht="24.75" thickBot="1" x14ac:dyDescent="0.3">
      <c r="A41" s="8"/>
      <c r="B41" s="27">
        <v>2023005937</v>
      </c>
      <c r="C41" s="27" t="s">
        <v>1</v>
      </c>
      <c r="D41" s="16" t="s">
        <v>32</v>
      </c>
      <c r="E41" s="15" t="s">
        <v>17</v>
      </c>
      <c r="F41" s="9" t="s">
        <v>56</v>
      </c>
      <c r="G41" s="31" t="s">
        <v>57</v>
      </c>
      <c r="H41" s="6" t="s">
        <v>59</v>
      </c>
      <c r="I41" s="22">
        <v>53.34</v>
      </c>
      <c r="J41" s="22">
        <v>131.9</v>
      </c>
      <c r="K41" s="22"/>
      <c r="L41" s="22"/>
      <c r="M41" s="23">
        <f>SUM(I41:L41)</f>
        <v>185.24</v>
      </c>
    </row>
    <row r="42" spans="1:13" ht="15.75" thickBot="1" x14ac:dyDescent="0.3">
      <c r="A42" s="8"/>
      <c r="B42" s="34"/>
      <c r="C42" s="25"/>
      <c r="D42" s="10"/>
      <c r="E42" s="11"/>
      <c r="F42" s="12"/>
      <c r="G42" s="39"/>
      <c r="H42" s="11"/>
      <c r="I42" s="30"/>
      <c r="J42" s="30"/>
      <c r="K42" s="30"/>
      <c r="L42" s="30" t="s">
        <v>29</v>
      </c>
      <c r="M42" s="33">
        <f>SUM(M40:M41)</f>
        <v>185.24</v>
      </c>
    </row>
    <row r="43" spans="1:13" ht="24.75" thickBot="1" x14ac:dyDescent="0.3">
      <c r="A43" s="8"/>
      <c r="B43" s="27">
        <v>2023001833</v>
      </c>
      <c r="C43" s="27" t="s">
        <v>1</v>
      </c>
      <c r="D43" s="16" t="s">
        <v>87</v>
      </c>
      <c r="E43" s="15" t="s">
        <v>19</v>
      </c>
      <c r="F43" s="9" t="s">
        <v>60</v>
      </c>
      <c r="G43" s="31" t="s">
        <v>61</v>
      </c>
      <c r="H43" s="6" t="s">
        <v>0</v>
      </c>
      <c r="I43" s="22">
        <v>53.34</v>
      </c>
      <c r="J43" s="22">
        <v>175</v>
      </c>
      <c r="K43" s="22">
        <v>140.35</v>
      </c>
      <c r="L43" s="22">
        <v>33.200000000000003</v>
      </c>
      <c r="M43" s="23">
        <f>SUM(I43:L43)</f>
        <v>401.89</v>
      </c>
    </row>
    <row r="44" spans="1:13" ht="24.75" thickBot="1" x14ac:dyDescent="0.3">
      <c r="A44" s="8"/>
      <c r="B44" s="27">
        <v>2023017420</v>
      </c>
      <c r="C44" s="27" t="s">
        <v>1</v>
      </c>
      <c r="D44" s="16" t="s">
        <v>87</v>
      </c>
      <c r="E44" s="15" t="s">
        <v>19</v>
      </c>
      <c r="F44" s="9" t="s">
        <v>63</v>
      </c>
      <c r="G44" s="31" t="s">
        <v>64</v>
      </c>
      <c r="H44" s="6" t="s">
        <v>65</v>
      </c>
      <c r="I44" s="22">
        <v>0</v>
      </c>
      <c r="J44" s="22">
        <v>0</v>
      </c>
      <c r="K44" s="22">
        <v>0</v>
      </c>
      <c r="L44" s="22">
        <v>0</v>
      </c>
      <c r="M44" s="23">
        <f>SUM(I44:L44)</f>
        <v>0</v>
      </c>
    </row>
    <row r="45" spans="1:13" ht="15.75" thickBot="1" x14ac:dyDescent="0.3">
      <c r="A45" s="8"/>
      <c r="B45" s="34"/>
      <c r="C45" s="25"/>
      <c r="D45" s="10"/>
      <c r="E45" s="11"/>
      <c r="F45" s="12"/>
      <c r="G45" s="39"/>
      <c r="H45" s="11"/>
      <c r="I45" s="30"/>
      <c r="J45" s="30"/>
      <c r="K45" s="30"/>
      <c r="L45" s="30" t="s">
        <v>29</v>
      </c>
      <c r="M45" s="33">
        <f>SUM(M43:M44)</f>
        <v>401.89</v>
      </c>
    </row>
    <row r="46" spans="1:13" ht="36.75" thickBot="1" x14ac:dyDescent="0.3">
      <c r="A46" s="8"/>
      <c r="B46" s="27">
        <v>2023020069</v>
      </c>
      <c r="C46" s="27" t="s">
        <v>1</v>
      </c>
      <c r="D46" s="16" t="s">
        <v>88</v>
      </c>
      <c r="E46" s="15" t="s">
        <v>19</v>
      </c>
      <c r="F46" s="9" t="s">
        <v>66</v>
      </c>
      <c r="G46" s="28" t="s">
        <v>67</v>
      </c>
      <c r="H46" s="6" t="s">
        <v>68</v>
      </c>
      <c r="I46" s="22">
        <v>171.33</v>
      </c>
      <c r="J46" s="22">
        <v>270.89</v>
      </c>
      <c r="K46" s="22">
        <v>404.28</v>
      </c>
      <c r="L46" s="22"/>
      <c r="M46" s="23">
        <f>SUM(I46:L46)</f>
        <v>846.5</v>
      </c>
    </row>
    <row r="47" spans="1:13" ht="15.75" thickBot="1" x14ac:dyDescent="0.3">
      <c r="A47" s="8"/>
      <c r="B47" s="34"/>
      <c r="C47" s="25"/>
      <c r="D47" s="10"/>
      <c r="E47" s="11"/>
      <c r="F47" s="12"/>
      <c r="G47" s="39"/>
      <c r="H47" s="11"/>
      <c r="I47" s="30"/>
      <c r="J47" s="30"/>
      <c r="K47" s="30"/>
      <c r="L47" s="30" t="s">
        <v>29</v>
      </c>
      <c r="M47" s="33">
        <f>SUM(M46)</f>
        <v>846.5</v>
      </c>
    </row>
    <row r="48" spans="1:13" ht="24.75" thickBot="1" x14ac:dyDescent="0.3">
      <c r="A48" s="8"/>
      <c r="B48" s="27">
        <v>2023017422</v>
      </c>
      <c r="C48" s="27" t="s">
        <v>1</v>
      </c>
      <c r="D48" s="16" t="s">
        <v>89</v>
      </c>
      <c r="E48" s="15" t="s">
        <v>17</v>
      </c>
      <c r="F48" s="9" t="s">
        <v>63</v>
      </c>
      <c r="G48" s="31" t="s">
        <v>64</v>
      </c>
      <c r="H48" s="6" t="s">
        <v>65</v>
      </c>
      <c r="I48" s="22">
        <v>0</v>
      </c>
      <c r="J48" s="22">
        <v>0</v>
      </c>
      <c r="K48" s="22">
        <v>0</v>
      </c>
      <c r="L48" s="22"/>
      <c r="M48" s="23">
        <f>SUM(I48:L48)</f>
        <v>0</v>
      </c>
    </row>
    <row r="49" spans="1:14" ht="15.75" thickBot="1" x14ac:dyDescent="0.3">
      <c r="A49" s="8"/>
      <c r="B49" s="34"/>
      <c r="C49" s="25"/>
      <c r="D49" s="10"/>
      <c r="E49" s="11"/>
      <c r="F49" s="12"/>
      <c r="G49" s="39"/>
      <c r="H49" s="11"/>
      <c r="I49" s="30"/>
      <c r="J49" s="30"/>
      <c r="K49" s="30"/>
      <c r="L49" s="30" t="s">
        <v>29</v>
      </c>
      <c r="M49" s="33">
        <f>SUM(M48)</f>
        <v>0</v>
      </c>
    </row>
    <row r="50" spans="1:14" ht="15.75" thickBot="1" x14ac:dyDescent="0.3">
      <c r="A50" s="8"/>
      <c r="B50" s="36"/>
      <c r="C50" s="36"/>
      <c r="D50" s="55" t="s">
        <v>71</v>
      </c>
      <c r="E50" s="56"/>
      <c r="F50" s="56"/>
      <c r="G50" s="56"/>
      <c r="H50" s="56"/>
      <c r="I50" s="56"/>
      <c r="J50" s="56"/>
      <c r="K50" s="56"/>
      <c r="L50" s="57"/>
      <c r="M50" s="19">
        <f>SUM(M12+M47+M45+M19+M42+M39+M33+M31+M27+M21+M16+M49)+M29</f>
        <v>10324.759999999998</v>
      </c>
      <c r="N50" s="54"/>
    </row>
    <row r="51" spans="1:14" ht="15.75" thickBot="1" x14ac:dyDescent="0.3">
      <c r="A51" s="8"/>
      <c r="B51" s="8"/>
      <c r="D51" t="s">
        <v>18</v>
      </c>
      <c r="L51" s="1"/>
      <c r="M51" s="20"/>
    </row>
    <row r="52" spans="1:14" ht="15.75" thickBot="1" x14ac:dyDescent="0.3">
      <c r="A52" s="8"/>
      <c r="B52" s="8"/>
      <c r="D52" s="16"/>
      <c r="L52" s="1"/>
      <c r="M52" s="17"/>
    </row>
    <row r="53" spans="1:14" x14ac:dyDescent="0.25">
      <c r="A53" s="8"/>
      <c r="B53" s="8"/>
      <c r="L53" s="1"/>
      <c r="M53" s="17"/>
    </row>
    <row r="54" spans="1:14" x14ac:dyDescent="0.25">
      <c r="A54" s="8"/>
      <c r="B54" s="8"/>
      <c r="L54" s="1"/>
      <c r="M54" s="17"/>
    </row>
    <row r="55" spans="1:14" x14ac:dyDescent="0.25">
      <c r="L55" s="1"/>
      <c r="M55" s="17"/>
    </row>
    <row r="56" spans="1:14" x14ac:dyDescent="0.25">
      <c r="L56" s="1"/>
      <c r="M56" s="17"/>
    </row>
    <row r="57" spans="1:14" x14ac:dyDescent="0.25">
      <c r="L57" s="1"/>
      <c r="M57" s="17"/>
    </row>
    <row r="58" spans="1:14" x14ac:dyDescent="0.25">
      <c r="L58" s="1"/>
      <c r="M58" s="17"/>
    </row>
    <row r="59" spans="1:14" x14ac:dyDescent="0.25">
      <c r="L59" s="1"/>
      <c r="M59" s="17"/>
    </row>
    <row r="60" spans="1:14" x14ac:dyDescent="0.25">
      <c r="L60" s="1"/>
      <c r="M60" s="17"/>
    </row>
    <row r="61" spans="1:14" x14ac:dyDescent="0.25">
      <c r="L61" s="1"/>
      <c r="M61" s="17"/>
    </row>
    <row r="62" spans="1:14" x14ac:dyDescent="0.25">
      <c r="L62" s="1"/>
      <c r="M62" s="17"/>
    </row>
    <row r="63" spans="1:14" x14ac:dyDescent="0.25">
      <c r="H63" t="s">
        <v>16</v>
      </c>
      <c r="L63" s="1"/>
      <c r="M63" s="17"/>
    </row>
    <row r="64" spans="1:14" x14ac:dyDescent="0.25">
      <c r="M64" s="21"/>
    </row>
    <row r="65" spans="13:13" x14ac:dyDescent="0.25">
      <c r="M65" s="21"/>
    </row>
    <row r="66" spans="13:13" x14ac:dyDescent="0.25">
      <c r="M66" s="21"/>
    </row>
    <row r="67" spans="13:13" x14ac:dyDescent="0.25">
      <c r="M67" s="21"/>
    </row>
    <row r="68" spans="13:13" x14ac:dyDescent="0.25">
      <c r="M68" s="21"/>
    </row>
  </sheetData>
  <mergeCells count="22">
    <mergeCell ref="M9:M10"/>
    <mergeCell ref="I27:L27"/>
    <mergeCell ref="I39:L39"/>
    <mergeCell ref="C1:D1"/>
    <mergeCell ref="E1:H3"/>
    <mergeCell ref="B8:M8"/>
    <mergeCell ref="B9:B10"/>
    <mergeCell ref="C9:C10"/>
    <mergeCell ref="D9:D10"/>
    <mergeCell ref="E9:E10"/>
    <mergeCell ref="F9:F10"/>
    <mergeCell ref="G9:G10"/>
    <mergeCell ref="H9:H10"/>
    <mergeCell ref="B16:L16"/>
    <mergeCell ref="D50:L50"/>
    <mergeCell ref="I21:L21"/>
    <mergeCell ref="I9:J9"/>
    <mergeCell ref="K9:K10"/>
    <mergeCell ref="L9:L10"/>
    <mergeCell ref="B19:L19"/>
    <mergeCell ref="B12:L12"/>
    <mergeCell ref="I29:L29"/>
  </mergeCells>
  <pageMargins left="0.7" right="0.7" top="0.75" bottom="0.75" header="0.3" footer="0.3"/>
  <pageSetup paperSize="9" scale="4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2021-11-30T10:18:49Z</cp:lastPrinted>
  <dcterms:created xsi:type="dcterms:W3CDTF">2019-08-28T07:40:01Z</dcterms:created>
  <dcterms:modified xsi:type="dcterms:W3CDTF">2023-07-03T11:35:24Z</dcterms:modified>
</cp:coreProperties>
</file>