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PO.ES\DEPO\USUARIOS\bibiana.redondo\Escritorio\"/>
    </mc:Choice>
  </mc:AlternateContent>
  <bookViews>
    <workbookView xWindow="0" yWindow="0" windowWidth="28800" windowHeight="12225"/>
  </bookViews>
  <sheets>
    <sheet name="Modelo Oficial 2024" sheetId="4" r:id="rId1"/>
  </sheets>
  <definedNames>
    <definedName name="_xlnm._FilterDatabase" localSheetId="0" hidden="1">'Modelo Oficial 2024'!$A$9:$IC$9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" i="4" l="1"/>
  <c r="M39" i="4"/>
  <c r="M26" i="4"/>
  <c r="M22" i="4"/>
  <c r="M17" i="4"/>
  <c r="M11" i="4"/>
  <c r="M44" i="4"/>
  <c r="M38" i="4"/>
  <c r="M19" i="4"/>
  <c r="M18" i="4"/>
  <c r="M16" i="4"/>
  <c r="M37" i="4" l="1"/>
  <c r="M36" i="4" l="1"/>
  <c r="M46" i="4"/>
  <c r="M47" i="4" s="1"/>
  <c r="M30" i="4"/>
  <c r="M21" i="4"/>
  <c r="M23" i="4" l="1"/>
  <c r="M20" i="4" l="1"/>
  <c r="M25" i="4" l="1"/>
  <c r="M43" i="4" l="1"/>
  <c r="M35" i="4"/>
  <c r="M24" i="4"/>
  <c r="M15" i="4"/>
  <c r="M27" i="4"/>
  <c r="M28" i="4" s="1"/>
  <c r="M42" i="4" l="1"/>
  <c r="M32" i="4"/>
  <c r="M13" i="4"/>
  <c r="I40" i="4" l="1"/>
  <c r="M40" i="4" s="1"/>
  <c r="M41" i="4" s="1"/>
  <c r="K10" i="4"/>
  <c r="M10" i="4" s="1"/>
  <c r="I34" i="4"/>
  <c r="M34" i="4" s="1"/>
  <c r="M14" i="4"/>
  <c r="M29" i="4" l="1"/>
  <c r="M31" i="4" s="1"/>
  <c r="M33" i="4"/>
  <c r="M12" i="4"/>
  <c r="M48" i="4" s="1"/>
</calcChain>
</file>

<file path=xl/comments1.xml><?xml version="1.0" encoding="utf-8"?>
<comments xmlns="http://schemas.openxmlformats.org/spreadsheetml/2006/main">
  <authors>
    <author>Nicole Álvarez Civeira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</rPr>
          <t>Nicole Álvarez Civeira:</t>
        </r>
        <r>
          <rPr>
            <sz val="9"/>
            <color indexed="81"/>
            <rFont val="Tahoma"/>
            <family val="2"/>
          </rPr>
          <t xml:space="preserve">
VALIDACION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Nicole Álvarez Civeira:</t>
        </r>
        <r>
          <rPr>
            <sz val="9"/>
            <color indexed="81"/>
            <rFont val="Tahoma"/>
            <family val="2"/>
          </rPr>
          <t xml:space="preserve">
VALIDACION</t>
        </r>
      </text>
    </comment>
    <comment ref="C23" authorId="0" shapeId="0">
      <text>
        <r>
          <rPr>
            <b/>
            <sz val="9"/>
            <color indexed="81"/>
            <rFont val="Tahoma"/>
            <charset val="1"/>
          </rPr>
          <t>Nicole Álvarez Civeira:</t>
        </r>
        <r>
          <rPr>
            <sz val="9"/>
            <color indexed="81"/>
            <rFont val="Tahoma"/>
            <charset val="1"/>
          </rPr>
          <t xml:space="preserve">
validacion</t>
        </r>
      </text>
    </comment>
    <comment ref="C25" authorId="0" shapeId="0">
      <text>
        <r>
          <rPr>
            <b/>
            <sz val="9"/>
            <color indexed="81"/>
            <rFont val="Tahoma"/>
            <charset val="1"/>
          </rPr>
          <t>Nicole Álvarez Civeira:</t>
        </r>
        <r>
          <rPr>
            <sz val="9"/>
            <color indexed="81"/>
            <rFont val="Tahoma"/>
            <charset val="1"/>
          </rPr>
          <t xml:space="preserve">
validacion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Nicole Álvarez Civeira:</t>
        </r>
        <r>
          <rPr>
            <sz val="9"/>
            <color indexed="81"/>
            <rFont val="Tahoma"/>
            <family val="2"/>
          </rPr>
          <t xml:space="preserve">
Convalidación</t>
        </r>
      </text>
    </comment>
  </commentList>
</comments>
</file>

<file path=xl/sharedStrings.xml><?xml version="1.0" encoding="utf-8"?>
<sst xmlns="http://schemas.openxmlformats.org/spreadsheetml/2006/main" count="193" uniqueCount="85">
  <si>
    <t xml:space="preserve">Persoa interesada </t>
  </si>
  <si>
    <t>Cargo</t>
  </si>
  <si>
    <t>Datas</t>
  </si>
  <si>
    <t>Concepto</t>
  </si>
  <si>
    <t>Lugar</t>
  </si>
  <si>
    <t>Total</t>
  </si>
  <si>
    <t>Desprazamentos</t>
  </si>
  <si>
    <t>Dietas</t>
  </si>
  <si>
    <t>Procedemento</t>
  </si>
  <si>
    <t>Aloxamento</t>
  </si>
  <si>
    <t>Manutención</t>
  </si>
  <si>
    <t xml:space="preserve">                                            </t>
  </si>
  <si>
    <t xml:space="preserve"> </t>
  </si>
  <si>
    <t>Nº EXPEDIENTE</t>
  </si>
  <si>
    <t>Total=</t>
  </si>
  <si>
    <t>CORPORACION 2023-2027</t>
  </si>
  <si>
    <t>Deputada</t>
  </si>
  <si>
    <t>Madrid</t>
  </si>
  <si>
    <t>CASTRO DOMINGUEZ, MARÍA NAVA</t>
  </si>
  <si>
    <t>Deputado</t>
  </si>
  <si>
    <t>Caixa Fixa</t>
  </si>
  <si>
    <t>LOPEZ DIEGUEZ, LUIS</t>
  </si>
  <si>
    <t>Presidente</t>
  </si>
  <si>
    <t>IDN</t>
  </si>
  <si>
    <t>IEK = Kms</t>
  </si>
  <si>
    <t>TOTAL GASTOS DE VÍAXE ANO 2024 =</t>
  </si>
  <si>
    <t>Asistencia a ó acto de presentación da campaña de promoción do destino Rías Baixas en FITUR 2024</t>
  </si>
  <si>
    <t>Asistencia a reunión de presidencia da Rede Española de cidades saudables (RECS) na sede de FEMP</t>
  </si>
  <si>
    <t>GUISASOLA PADIN, MARCOS</t>
  </si>
  <si>
    <t>24 ao 26 xaneiro</t>
  </si>
  <si>
    <t>GASTOS DE VIAXE DAS PERSOAS DEPUTADAS NO ANO 2024</t>
  </si>
  <si>
    <t>Asistencia á gala de entrega dos Premios Pilgrim 2024</t>
  </si>
  <si>
    <t>Asistencia o acto da Enxebre Orde da Vieira</t>
  </si>
  <si>
    <t>LORENZO ALONSO, MANUEL ALEJANDRO</t>
  </si>
  <si>
    <t>Asistencia ó acto de presentación da campaña de promoción do destino Rías Baicas en FITUR</t>
  </si>
  <si>
    <t xml:space="preserve">Madrid </t>
  </si>
  <si>
    <t>ALVAREZ CARRERO, ROBERTO JOSE</t>
  </si>
  <si>
    <t>DOMINGUEZ ARTIME, RAFAEL</t>
  </si>
  <si>
    <t>Nomina</t>
  </si>
  <si>
    <t>Xaneiro</t>
  </si>
  <si>
    <t>TOURIS ROMERO, JAVIER</t>
  </si>
  <si>
    <t>VAZQUEZ ALMUIÑA, JESUS</t>
  </si>
  <si>
    <t>Asistencia ao evento de entrega dos Premios Lectores Viajes National Geographic no Club Allard asi como a asistencia ao coloquio conmemoración do Centenario da publicación do libro "Luces de Bohemia" de Valle Inclán.</t>
  </si>
  <si>
    <t>COUSELO TORRES, MARIA ISABEL</t>
  </si>
  <si>
    <t>CUBELA LOPEZ, JORGE</t>
  </si>
  <si>
    <t>Asistencia ao coloquio conmemoración do Centenario da publicación do libro "Luces de Bohemia" de Valle Inclán.</t>
  </si>
  <si>
    <t>Asistencia á reunión sobre o estado xeral da Rede Española de Cidades Saudables na sede da FEMP</t>
  </si>
  <si>
    <t>24 ao 26 Xaneiro</t>
  </si>
  <si>
    <t>22 ao 26 
Xaneiro</t>
  </si>
  <si>
    <t>12 ao 13 Marzo</t>
  </si>
  <si>
    <t>17 e 18 
Abril</t>
  </si>
  <si>
    <t>22 ao 26 Xaneiro</t>
  </si>
  <si>
    <t>17 e 18 Abril</t>
  </si>
  <si>
    <t>18 
Abril</t>
  </si>
  <si>
    <t>24 ao 27 Xaneiro</t>
  </si>
  <si>
    <t>23 ao 25 Xaneiro</t>
  </si>
  <si>
    <t>27 Febreiro</t>
  </si>
  <si>
    <t>15 ao 17 Marzo</t>
  </si>
  <si>
    <t>29 
Abril</t>
  </si>
  <si>
    <t>11 ao 13 Xuño</t>
  </si>
  <si>
    <t>Burgos</t>
  </si>
  <si>
    <t>18 ao 19 Xuño</t>
  </si>
  <si>
    <t>Asistencia ao encontro " XVII Xornadas de Conservación de Estradas"</t>
  </si>
  <si>
    <t>Asistencia ao encontro "Conservación da natureza dende as Deputacións, Cabildos e Consellos"</t>
  </si>
  <si>
    <t>Alava</t>
  </si>
  <si>
    <t>19 ao 20 Xuño</t>
  </si>
  <si>
    <t>Asistencia VII Asamblea Xeral da Rede de Entidades Locais da FEMP</t>
  </si>
  <si>
    <t>Asistencia o acto da Asamblea Xeral da Rede Española de Cidades Saudables no Centro Sociocultural Norte Universidade de Mostoles</t>
  </si>
  <si>
    <t>9 Xullo</t>
  </si>
  <si>
    <r>
      <t xml:space="preserve">Outros </t>
    </r>
    <r>
      <rPr>
        <b/>
        <sz val="8"/>
        <color theme="1"/>
        <rFont val="Calibri"/>
        <family val="2"/>
        <scheme val="minor"/>
      </rPr>
      <t>(peaxes, aparcadoiros, inscripcións, matrículas...)</t>
    </r>
  </si>
  <si>
    <t>24 ao 26 
Xaneiro</t>
  </si>
  <si>
    <t>30 Setembro</t>
  </si>
  <si>
    <t>Asistencia á Reunión do Consello de Goberno da RECS</t>
  </si>
  <si>
    <t>2 ao 3 Outubro</t>
  </si>
  <si>
    <t>Asistencia ao "IV Foro Convención Anual"</t>
  </si>
  <si>
    <t>Tenerife</t>
  </si>
  <si>
    <t>CACHAFEIRO ANTA, BELEN</t>
  </si>
  <si>
    <t>7 ao 9 Outubro</t>
  </si>
  <si>
    <t>Asistencia ao "Peche EDUSI e lanzamento Plans EDIL 2021-2027"</t>
  </si>
  <si>
    <t>Albacete</t>
  </si>
  <si>
    <t>16 Outubro</t>
  </si>
  <si>
    <t xml:space="preserve">Málaga </t>
  </si>
  <si>
    <t xml:space="preserve">Asistencia ao Worshop </t>
  </si>
  <si>
    <t>5 ao 6 Novembro</t>
  </si>
  <si>
    <t>Asistencia a presentación "O Salnés - Rías Baixas"º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</si>
</sst>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20"/>
      <color rgb="FF667667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667667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667667"/>
      </right>
      <top style="medium">
        <color indexed="64"/>
      </top>
      <bottom style="medium">
        <color rgb="FF667667"/>
      </bottom>
      <diagonal/>
    </border>
    <border>
      <left style="medium">
        <color rgb="FF667667"/>
      </left>
      <right style="medium">
        <color rgb="FF667667"/>
      </right>
      <top style="medium">
        <color indexed="64"/>
      </top>
      <bottom style="medium">
        <color rgb="FF667667"/>
      </bottom>
      <diagonal/>
    </border>
    <border>
      <left style="medium">
        <color rgb="FF667667"/>
      </left>
      <right style="medium">
        <color indexed="64"/>
      </right>
      <top style="medium">
        <color indexed="64"/>
      </top>
      <bottom style="medium">
        <color rgb="FF66766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67667"/>
      </left>
      <right style="medium">
        <color rgb="FF667667"/>
      </right>
      <top style="medium">
        <color rgb="FF667667"/>
      </top>
      <bottom/>
      <diagonal/>
    </border>
    <border>
      <left style="medium">
        <color rgb="FF667667"/>
      </left>
      <right style="medium">
        <color indexed="64"/>
      </right>
      <top style="medium">
        <color rgb="FF667667"/>
      </top>
      <bottom/>
      <diagonal/>
    </border>
    <border>
      <left style="medium">
        <color indexed="64"/>
      </left>
      <right style="medium">
        <color rgb="FF667667"/>
      </right>
      <top style="medium">
        <color rgb="FF667667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667667"/>
      </right>
      <top style="medium">
        <color indexed="64"/>
      </top>
      <bottom style="medium">
        <color rgb="FF667667"/>
      </bottom>
      <diagonal/>
    </border>
    <border>
      <left/>
      <right style="medium">
        <color rgb="FF667667"/>
      </right>
      <top style="medium">
        <color rgb="FF667667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6" borderId="0" applyNumberFormat="0" applyBorder="0" applyAlignment="0" applyProtection="0"/>
  </cellStyleXfs>
  <cellXfs count="112">
    <xf numFmtId="0" fontId="0" fillId="0" borderId="0" xfId="0"/>
    <xf numFmtId="0" fontId="0" fillId="0" borderId="0" xfId="0" applyFont="1"/>
    <xf numFmtId="0" fontId="3" fillId="0" borderId="0" xfId="0" applyFont="1"/>
    <xf numFmtId="0" fontId="0" fillId="7" borderId="0" xfId="0" applyFont="1" applyFill="1"/>
    <xf numFmtId="8" fontId="0" fillId="7" borderId="0" xfId="0" applyNumberFormat="1" applyFont="1" applyFill="1"/>
    <xf numFmtId="0" fontId="3" fillId="7" borderId="0" xfId="0" applyFont="1" applyFill="1"/>
    <xf numFmtId="0" fontId="0" fillId="0" borderId="0" xfId="0" applyFont="1" applyAlignment="1">
      <alignment horizontal="center"/>
    </xf>
    <xf numFmtId="0" fontId="2" fillId="0" borderId="9" xfId="1" applyFont="1" applyFill="1" applyBorder="1" applyAlignment="1">
      <alignment horizontal="left" vertical="center" wrapText="1"/>
    </xf>
    <xf numFmtId="164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14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2" fillId="0" borderId="27" xfId="1" applyFont="1" applyFill="1" applyBorder="1" applyAlignment="1">
      <alignment horizontal="left" vertical="center" wrapText="1"/>
    </xf>
    <xf numFmtId="0" fontId="2" fillId="0" borderId="30" xfId="1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4" fontId="2" fillId="0" borderId="14" xfId="0" applyNumberFormat="1" applyFont="1" applyFill="1" applyBorder="1" applyAlignment="1">
      <alignment horizontal="center" vertical="center" wrapText="1"/>
    </xf>
    <xf numFmtId="14" fontId="8" fillId="5" borderId="14" xfId="0" applyNumberFormat="1" applyFont="1" applyFill="1" applyBorder="1" applyAlignment="1">
      <alignment horizontal="center" vertical="center" wrapText="1"/>
    </xf>
    <xf numFmtId="8" fontId="2" fillId="0" borderId="14" xfId="0" applyNumberFormat="1" applyFont="1" applyFill="1" applyBorder="1" applyAlignment="1">
      <alignment horizontal="center" vertical="center" wrapText="1"/>
    </xf>
    <xf numFmtId="8" fontId="0" fillId="0" borderId="15" xfId="0" applyNumberFormat="1" applyFont="1" applyFill="1" applyBorder="1" applyAlignment="1">
      <alignment horizontal="right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14" fontId="8" fillId="5" borderId="9" xfId="0" applyNumberFormat="1" applyFont="1" applyFill="1" applyBorder="1" applyAlignment="1">
      <alignment horizontal="center" vertical="center" wrapText="1"/>
    </xf>
    <xf numFmtId="8" fontId="2" fillId="0" borderId="9" xfId="0" applyNumberFormat="1" applyFont="1" applyFill="1" applyBorder="1" applyAlignment="1">
      <alignment horizontal="center" vertical="center" wrapText="1"/>
    </xf>
    <xf numFmtId="8" fontId="0" fillId="0" borderId="17" xfId="0" applyNumberFormat="1" applyFont="1" applyFill="1" applyBorder="1" applyAlignment="1">
      <alignment horizontal="right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14" fontId="2" fillId="0" borderId="19" xfId="0" applyNumberFormat="1" applyFont="1" applyFill="1" applyBorder="1" applyAlignment="1">
      <alignment horizontal="center" vertical="center" wrapText="1"/>
    </xf>
    <xf numFmtId="14" fontId="8" fillId="5" borderId="19" xfId="0" applyNumberFormat="1" applyFont="1" applyFill="1" applyBorder="1" applyAlignment="1">
      <alignment horizontal="center" vertical="center" wrapText="1"/>
    </xf>
    <xf numFmtId="8" fontId="2" fillId="0" borderId="19" xfId="0" applyNumberFormat="1" applyFont="1" applyFill="1" applyBorder="1" applyAlignment="1">
      <alignment horizontal="center" vertical="center" wrapText="1"/>
    </xf>
    <xf numFmtId="8" fontId="0" fillId="0" borderId="20" xfId="0" applyNumberFormat="1" applyFont="1" applyFill="1" applyBorder="1" applyAlignment="1">
      <alignment horizontal="right" vertical="center" wrapText="1"/>
    </xf>
    <xf numFmtId="8" fontId="10" fillId="4" borderId="25" xfId="0" applyNumberFormat="1" applyFont="1" applyFill="1" applyBorder="1" applyAlignment="1">
      <alignment horizontal="right" vertical="center" wrapText="1"/>
    </xf>
    <xf numFmtId="0" fontId="0" fillId="7" borderId="0" xfId="0" applyFont="1" applyFill="1" applyAlignment="1">
      <alignment horizontal="center"/>
    </xf>
    <xf numFmtId="0" fontId="8" fillId="7" borderId="0" xfId="0" applyFont="1" applyFill="1" applyAlignment="1">
      <alignment horizontal="center" wrapText="1"/>
    </xf>
    <xf numFmtId="0" fontId="0" fillId="7" borderId="0" xfId="0" applyFont="1" applyFill="1" applyAlignment="1">
      <alignment horizontal="right" wrapText="1"/>
    </xf>
    <xf numFmtId="0" fontId="8" fillId="7" borderId="0" xfId="0" applyFont="1" applyFill="1" applyAlignment="1">
      <alignment horizontal="left" wrapText="1"/>
    </xf>
    <xf numFmtId="0" fontId="13" fillId="7" borderId="0" xfId="0" applyFont="1" applyFill="1" applyAlignment="1">
      <alignment horizontal="center" wrapText="1"/>
    </xf>
    <xf numFmtId="0" fontId="11" fillId="2" borderId="10" xfId="0" applyFont="1" applyFill="1" applyBorder="1" applyAlignment="1">
      <alignment horizontal="center" vertical="center" wrapText="1"/>
    </xf>
    <xf numFmtId="0" fontId="0" fillId="9" borderId="0" xfId="0" applyFont="1" applyFill="1"/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14" fontId="2" fillId="0" borderId="30" xfId="0" applyNumberFormat="1" applyFont="1" applyFill="1" applyBorder="1" applyAlignment="1">
      <alignment horizontal="center" vertical="center" wrapText="1"/>
    </xf>
    <xf numFmtId="14" fontId="8" fillId="5" borderId="30" xfId="0" applyNumberFormat="1" applyFont="1" applyFill="1" applyBorder="1" applyAlignment="1">
      <alignment horizontal="center" vertical="center" wrapText="1"/>
    </xf>
    <xf numFmtId="8" fontId="2" fillId="0" borderId="30" xfId="0" applyNumberFormat="1" applyFont="1" applyFill="1" applyBorder="1" applyAlignment="1">
      <alignment horizontal="center" vertical="center" wrapText="1"/>
    </xf>
    <xf numFmtId="8" fontId="0" fillId="0" borderId="31" xfId="0" applyNumberFormat="1" applyFont="1" applyFill="1" applyBorder="1" applyAlignment="1">
      <alignment horizontal="right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14" fontId="2" fillId="0" borderId="27" xfId="0" applyNumberFormat="1" applyFont="1" applyFill="1" applyBorder="1" applyAlignment="1">
      <alignment horizontal="center" vertical="center" wrapText="1"/>
    </xf>
    <xf numFmtId="14" fontId="8" fillId="5" borderId="27" xfId="0" applyNumberFormat="1" applyFont="1" applyFill="1" applyBorder="1" applyAlignment="1">
      <alignment horizontal="center" vertical="center" wrapText="1"/>
    </xf>
    <xf numFmtId="8" fontId="2" fillId="0" borderId="27" xfId="0" applyNumberFormat="1" applyFont="1" applyFill="1" applyBorder="1" applyAlignment="1">
      <alignment horizontal="center" vertical="center" wrapText="1"/>
    </xf>
    <xf numFmtId="8" fontId="0" fillId="0" borderId="28" xfId="0" applyNumberFormat="1" applyFont="1" applyFill="1" applyBorder="1" applyAlignment="1">
      <alignment horizontal="right" vertical="center" wrapText="1"/>
    </xf>
    <xf numFmtId="8" fontId="10" fillId="4" borderId="32" xfId="0" applyNumberFormat="1" applyFont="1" applyFill="1" applyBorder="1" applyAlignment="1">
      <alignment horizontal="right" vertical="center" wrapText="1"/>
    </xf>
    <xf numFmtId="0" fontId="2" fillId="0" borderId="24" xfId="0" applyFont="1" applyFill="1" applyBorder="1" applyAlignment="1">
      <alignment horizontal="center" vertical="center" wrapText="1"/>
    </xf>
    <xf numFmtId="14" fontId="8" fillId="5" borderId="24" xfId="0" applyNumberFormat="1" applyFont="1" applyFill="1" applyBorder="1" applyAlignment="1">
      <alignment horizontal="center" vertical="center" wrapText="1"/>
    </xf>
    <xf numFmtId="8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8" fontId="0" fillId="0" borderId="25" xfId="0" applyNumberFormat="1" applyFont="1" applyFill="1" applyBorder="1" applyAlignment="1">
      <alignment horizontal="right" vertical="center" wrapText="1"/>
    </xf>
    <xf numFmtId="164" fontId="18" fillId="0" borderId="14" xfId="0" applyNumberFormat="1" applyFont="1" applyFill="1" applyBorder="1" applyAlignment="1">
      <alignment horizontal="center" vertical="center"/>
    </xf>
    <xf numFmtId="164" fontId="19" fillId="0" borderId="14" xfId="0" applyNumberFormat="1" applyFont="1" applyFill="1" applyBorder="1" applyAlignment="1">
      <alignment horizontal="center" vertical="center"/>
    </xf>
    <xf numFmtId="164" fontId="18" fillId="0" borderId="19" xfId="0" applyNumberFormat="1" applyFont="1" applyFill="1" applyBorder="1" applyAlignment="1">
      <alignment horizontal="center" vertical="center"/>
    </xf>
    <xf numFmtId="164" fontId="19" fillId="0" borderId="19" xfId="0" applyNumberFormat="1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164" fontId="18" fillId="0" borderId="30" xfId="0" applyNumberFormat="1" applyFont="1" applyFill="1" applyBorder="1" applyAlignment="1">
      <alignment horizontal="center" vertical="center"/>
    </xf>
    <xf numFmtId="8" fontId="10" fillId="4" borderId="31" xfId="0" applyNumberFormat="1" applyFont="1" applyFill="1" applyBorder="1" applyAlignment="1">
      <alignment horizontal="right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8" fontId="9" fillId="8" borderId="3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0" fillId="0" borderId="0" xfId="0" applyFont="1" applyAlignment="1">
      <alignment horizontal="right" wrapText="1"/>
    </xf>
    <xf numFmtId="0" fontId="8" fillId="0" borderId="4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8" fontId="0" fillId="0" borderId="0" xfId="0" applyNumberFormat="1" applyFont="1" applyAlignment="1">
      <alignment horizontal="right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left" vertical="center" wrapText="1"/>
    </xf>
    <xf numFmtId="14" fontId="2" fillId="0" borderId="33" xfId="0" applyNumberFormat="1" applyFont="1" applyFill="1" applyBorder="1" applyAlignment="1">
      <alignment horizontal="center" vertical="center" wrapText="1"/>
    </xf>
    <xf numFmtId="8" fontId="10" fillId="4" borderId="3" xfId="0" applyNumberFormat="1" applyFont="1" applyFill="1" applyBorder="1" applyAlignment="1">
      <alignment horizontal="right" vertical="center" wrapText="1"/>
    </xf>
    <xf numFmtId="8" fontId="2" fillId="0" borderId="34" xfId="0" applyNumberFormat="1" applyFont="1" applyFill="1" applyBorder="1" applyAlignment="1">
      <alignment horizontal="center" vertical="center" wrapText="1"/>
    </xf>
    <xf numFmtId="8" fontId="0" fillId="0" borderId="35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right" vertical="center" wrapText="1"/>
    </xf>
    <xf numFmtId="0" fontId="10" fillId="2" borderId="11" xfId="0" applyFont="1" applyFill="1" applyBorder="1" applyAlignment="1">
      <alignment horizontal="right" vertical="center" wrapText="1"/>
    </xf>
    <xf numFmtId="8" fontId="11" fillId="4" borderId="26" xfId="0" applyNumberFormat="1" applyFont="1" applyFill="1" applyBorder="1" applyAlignment="1">
      <alignment horizontal="right" vertical="center" wrapText="1"/>
    </xf>
    <xf numFmtId="8" fontId="11" fillId="4" borderId="27" xfId="0" applyNumberFormat="1" applyFont="1" applyFill="1" applyBorder="1" applyAlignment="1">
      <alignment horizontal="right" vertical="center" wrapText="1"/>
    </xf>
    <xf numFmtId="8" fontId="11" fillId="4" borderId="28" xfId="0" applyNumberFormat="1" applyFont="1" applyFill="1" applyBorder="1" applyAlignment="1">
      <alignment horizontal="right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left" wrapText="1"/>
    </xf>
    <xf numFmtId="0" fontId="12" fillId="7" borderId="0" xfId="0" applyFont="1" applyFill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8" fontId="11" fillId="4" borderId="23" xfId="0" applyNumberFormat="1" applyFont="1" applyFill="1" applyBorder="1" applyAlignment="1">
      <alignment horizontal="right" vertical="center" wrapText="1"/>
    </xf>
    <xf numFmtId="8" fontId="11" fillId="4" borderId="24" xfId="0" applyNumberFormat="1" applyFont="1" applyFill="1" applyBorder="1" applyAlignment="1">
      <alignment horizontal="right" vertical="center" wrapText="1"/>
    </xf>
    <xf numFmtId="0" fontId="20" fillId="8" borderId="1" xfId="0" applyFont="1" applyFill="1" applyBorder="1" applyAlignment="1">
      <alignment horizontal="right" vertical="center" wrapText="1"/>
    </xf>
    <xf numFmtId="0" fontId="20" fillId="8" borderId="2" xfId="0" applyFont="1" applyFill="1" applyBorder="1" applyAlignment="1">
      <alignment horizontal="right" vertical="center" wrapText="1"/>
    </xf>
    <xf numFmtId="0" fontId="20" fillId="8" borderId="5" xfId="0" applyFont="1" applyFill="1" applyBorder="1" applyAlignment="1">
      <alignment horizontal="right" vertical="center" wrapText="1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colors>
    <mruColors>
      <color rgb="FF008000"/>
      <color rgb="FF6676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3</xdr:col>
      <xdr:colOff>133350</xdr:colOff>
      <xdr:row>3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14E4238-752F-40D3-822A-078A82FF38C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33350"/>
          <a:ext cx="18669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C68"/>
  <sheetViews>
    <sheetView tabSelected="1" topLeftCell="A4" workbookViewId="0">
      <selection activeCell="B50" sqref="B50"/>
    </sheetView>
  </sheetViews>
  <sheetFormatPr baseColWidth="10" defaultRowHeight="15" x14ac:dyDescent="0.25"/>
  <cols>
    <col min="1" max="1" width="3" style="1" bestFit="1" customWidth="1"/>
    <col min="2" max="2" width="14.28515625" style="6" customWidth="1"/>
    <col min="3" max="3" width="12" style="6" bestFit="1" customWidth="1"/>
    <col min="4" max="4" width="37" style="76" customWidth="1"/>
    <col min="5" max="5" width="11.42578125" style="6"/>
    <col min="6" max="6" width="8.7109375" style="10" customWidth="1"/>
    <col min="7" max="7" width="53.7109375" style="6" customWidth="1"/>
    <col min="8" max="8" width="11.42578125" style="6"/>
    <col min="9" max="9" width="13.7109375" style="6" bestFit="1" customWidth="1"/>
    <col min="10" max="10" width="14.85546875" style="6" bestFit="1" customWidth="1"/>
    <col min="11" max="11" width="15.7109375" style="6" bestFit="1" customWidth="1"/>
    <col min="12" max="12" width="14.42578125" style="6" customWidth="1"/>
    <col min="13" max="13" width="14.5703125" style="9" bestFit="1" customWidth="1"/>
    <col min="14" max="14" width="13.85546875" style="1" bestFit="1" customWidth="1"/>
    <col min="15" max="16384" width="11.42578125" style="1"/>
  </cols>
  <sheetData>
    <row r="1" spans="1:237" x14ac:dyDescent="0.25">
      <c r="A1" s="3"/>
      <c r="B1" s="34"/>
      <c r="C1" s="99"/>
      <c r="D1" s="99"/>
      <c r="E1" s="100" t="s">
        <v>15</v>
      </c>
      <c r="F1" s="100"/>
      <c r="G1" s="100"/>
      <c r="H1" s="100"/>
      <c r="I1" s="35"/>
      <c r="J1" s="35"/>
      <c r="K1" s="35"/>
      <c r="L1" s="35"/>
      <c r="M1" s="36"/>
      <c r="N1" s="3"/>
      <c r="O1" s="3"/>
      <c r="P1" s="3"/>
      <c r="Q1" s="3"/>
    </row>
    <row r="2" spans="1:237" x14ac:dyDescent="0.25">
      <c r="A2" s="3"/>
      <c r="B2" s="34"/>
      <c r="C2" s="35"/>
      <c r="D2" s="37"/>
      <c r="E2" s="100"/>
      <c r="F2" s="100"/>
      <c r="G2" s="100"/>
      <c r="H2" s="100"/>
      <c r="I2" s="35"/>
      <c r="J2" s="35"/>
      <c r="K2" s="35"/>
      <c r="L2" s="35"/>
      <c r="M2" s="36"/>
      <c r="N2" s="3"/>
      <c r="O2" s="3"/>
      <c r="P2" s="3"/>
      <c r="Q2" s="3"/>
    </row>
    <row r="3" spans="1:237" x14ac:dyDescent="0.25">
      <c r="A3" s="3"/>
      <c r="B3" s="34"/>
      <c r="C3" s="35"/>
      <c r="D3" s="37"/>
      <c r="E3" s="100"/>
      <c r="F3" s="100"/>
      <c r="G3" s="100"/>
      <c r="H3" s="100"/>
      <c r="I3" s="35"/>
      <c r="J3" s="35"/>
      <c r="K3" s="35"/>
      <c r="L3" s="35"/>
      <c r="M3" s="36"/>
      <c r="N3" s="3"/>
      <c r="O3" s="3"/>
      <c r="P3" s="3"/>
      <c r="Q3" s="3"/>
    </row>
    <row r="4" spans="1:237" x14ac:dyDescent="0.25">
      <c r="A4" s="3"/>
      <c r="B4" s="34"/>
      <c r="C4" s="35"/>
      <c r="D4" s="37"/>
      <c r="E4" s="35"/>
      <c r="F4" s="35"/>
      <c r="G4" s="35"/>
      <c r="H4" s="35"/>
      <c r="I4" s="35"/>
      <c r="J4" s="35"/>
      <c r="K4" s="35"/>
      <c r="L4" s="35"/>
      <c r="M4" s="36"/>
      <c r="N4" s="3"/>
      <c r="O4" s="3"/>
      <c r="P4" s="3"/>
      <c r="Q4" s="3"/>
    </row>
    <row r="5" spans="1:237" x14ac:dyDescent="0.25">
      <c r="A5" s="3"/>
      <c r="B5" s="34"/>
      <c r="C5" s="35"/>
      <c r="D5" s="37"/>
      <c r="E5" s="35"/>
      <c r="F5" s="35"/>
      <c r="G5" s="35"/>
      <c r="H5" s="35"/>
      <c r="I5" s="38" t="s">
        <v>23</v>
      </c>
      <c r="J5" s="38"/>
      <c r="K5" s="38" t="s">
        <v>24</v>
      </c>
      <c r="L5" s="35"/>
      <c r="M5" s="36"/>
      <c r="N5" s="3"/>
      <c r="O5" s="3"/>
      <c r="P5" s="3"/>
      <c r="Q5" s="3"/>
    </row>
    <row r="6" spans="1:237" ht="9" customHeight="1" thickBot="1" x14ac:dyDescent="0.3">
      <c r="A6" s="3"/>
      <c r="B6" s="34"/>
      <c r="C6" s="35"/>
      <c r="D6" s="37"/>
      <c r="E6" s="35"/>
      <c r="F6" s="35"/>
      <c r="G6" s="35"/>
      <c r="H6" s="35"/>
      <c r="I6" s="35"/>
      <c r="J6" s="35"/>
      <c r="K6" s="35"/>
      <c r="L6" s="35"/>
      <c r="M6" s="36"/>
      <c r="N6" s="3"/>
      <c r="O6" s="3"/>
      <c r="P6" s="3"/>
      <c r="Q6" s="3"/>
    </row>
    <row r="7" spans="1:237" ht="24.95" customHeight="1" thickBot="1" x14ac:dyDescent="0.3">
      <c r="A7" s="3"/>
      <c r="B7" s="86" t="s">
        <v>30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8"/>
      <c r="N7" s="3"/>
      <c r="O7" s="3"/>
      <c r="P7" s="3"/>
      <c r="Q7" s="3"/>
    </row>
    <row r="8" spans="1:237" ht="15.75" customHeight="1" thickBot="1" x14ac:dyDescent="0.3">
      <c r="A8" s="3"/>
      <c r="B8" s="84" t="s">
        <v>13</v>
      </c>
      <c r="C8" s="101" t="s">
        <v>8</v>
      </c>
      <c r="D8" s="103" t="s">
        <v>0</v>
      </c>
      <c r="E8" s="101" t="s">
        <v>1</v>
      </c>
      <c r="F8" s="105" t="s">
        <v>2</v>
      </c>
      <c r="G8" s="101" t="s">
        <v>3</v>
      </c>
      <c r="H8" s="101" t="s">
        <v>4</v>
      </c>
      <c r="I8" s="96" t="s">
        <v>7</v>
      </c>
      <c r="J8" s="96"/>
      <c r="K8" s="97" t="s">
        <v>6</v>
      </c>
      <c r="L8" s="89" t="s">
        <v>69</v>
      </c>
      <c r="M8" s="91" t="s">
        <v>5</v>
      </c>
      <c r="N8" s="3"/>
      <c r="O8" s="3"/>
      <c r="P8" s="3"/>
      <c r="Q8" s="3"/>
    </row>
    <row r="9" spans="1:237" ht="45" customHeight="1" thickBot="1" x14ac:dyDescent="0.3">
      <c r="A9" s="3"/>
      <c r="B9" s="85"/>
      <c r="C9" s="102"/>
      <c r="D9" s="104"/>
      <c r="E9" s="102"/>
      <c r="F9" s="106"/>
      <c r="G9" s="102"/>
      <c r="H9" s="102"/>
      <c r="I9" s="39" t="s">
        <v>10</v>
      </c>
      <c r="J9" s="39" t="s">
        <v>9</v>
      </c>
      <c r="K9" s="98"/>
      <c r="L9" s="90"/>
      <c r="M9" s="92"/>
      <c r="N9" s="3"/>
      <c r="O9" s="3"/>
      <c r="P9" s="3"/>
      <c r="Q9" s="3"/>
    </row>
    <row r="10" spans="1:237" s="40" customFormat="1" ht="26.25" thickBot="1" x14ac:dyDescent="0.3">
      <c r="A10" s="3"/>
      <c r="B10" s="15">
        <v>2024001208</v>
      </c>
      <c r="C10" s="16" t="s">
        <v>20</v>
      </c>
      <c r="D10" s="11" t="s">
        <v>36</v>
      </c>
      <c r="E10" s="17" t="s">
        <v>19</v>
      </c>
      <c r="F10" s="18" t="s">
        <v>70</v>
      </c>
      <c r="G10" s="16" t="s">
        <v>34</v>
      </c>
      <c r="H10" s="16" t="s">
        <v>35</v>
      </c>
      <c r="I10" s="19">
        <v>106.68</v>
      </c>
      <c r="J10" s="19">
        <v>378</v>
      </c>
      <c r="K10" s="19">
        <f>305.12-47.35</f>
        <v>257.77</v>
      </c>
      <c r="L10" s="19"/>
      <c r="M10" s="20">
        <f>SUM(I10:L10)</f>
        <v>742.45</v>
      </c>
      <c r="N10" s="3"/>
      <c r="O10" s="3"/>
      <c r="P10" s="3"/>
      <c r="Q10" s="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</row>
    <row r="11" spans="1:237" ht="15.75" thickBot="1" x14ac:dyDescent="0.3">
      <c r="A11" s="3"/>
      <c r="B11" s="93" t="s">
        <v>14</v>
      </c>
      <c r="C11" s="94"/>
      <c r="D11" s="94"/>
      <c r="E11" s="94"/>
      <c r="F11" s="94"/>
      <c r="G11" s="94"/>
      <c r="H11" s="94"/>
      <c r="I11" s="94"/>
      <c r="J11" s="94"/>
      <c r="K11" s="94"/>
      <c r="L11" s="95"/>
      <c r="M11" s="54">
        <f>SUM(M10:M10)</f>
        <v>742.45</v>
      </c>
      <c r="N11" s="3"/>
      <c r="O11" s="3"/>
      <c r="P11" s="3"/>
      <c r="Q11" s="3"/>
    </row>
    <row r="12" spans="1:237" ht="24.95" customHeight="1" x14ac:dyDescent="0.25">
      <c r="A12" s="3"/>
      <c r="B12" s="15">
        <v>2024002158</v>
      </c>
      <c r="C12" s="16" t="s">
        <v>20</v>
      </c>
      <c r="D12" s="11" t="s">
        <v>18</v>
      </c>
      <c r="E12" s="17" t="s">
        <v>16</v>
      </c>
      <c r="F12" s="18" t="s">
        <v>48</v>
      </c>
      <c r="G12" s="16" t="s">
        <v>26</v>
      </c>
      <c r="H12" s="16" t="s">
        <v>17</v>
      </c>
      <c r="I12" s="19"/>
      <c r="J12" s="19"/>
      <c r="K12" s="19">
        <v>190</v>
      </c>
      <c r="L12" s="19"/>
      <c r="M12" s="20">
        <f t="shared" ref="M12:M14" si="0">K12+L12+I12+J12</f>
        <v>190</v>
      </c>
      <c r="N12" s="3"/>
      <c r="O12" s="3"/>
      <c r="P12" s="3"/>
      <c r="Q12" s="3"/>
    </row>
    <row r="13" spans="1:237" ht="24.95" customHeight="1" x14ac:dyDescent="0.25">
      <c r="A13" s="3"/>
      <c r="B13" s="21">
        <v>2024003103</v>
      </c>
      <c r="C13" s="22" t="s">
        <v>38</v>
      </c>
      <c r="D13" s="7" t="s">
        <v>18</v>
      </c>
      <c r="E13" s="23" t="s">
        <v>16</v>
      </c>
      <c r="F13" s="24" t="s">
        <v>39</v>
      </c>
      <c r="G13" s="22" t="s">
        <v>26</v>
      </c>
      <c r="H13" s="22" t="s">
        <v>17</v>
      </c>
      <c r="I13" s="25">
        <v>240.03</v>
      </c>
      <c r="J13" s="25"/>
      <c r="K13" s="25"/>
      <c r="L13" s="25"/>
      <c r="M13" s="26">
        <f t="shared" si="0"/>
        <v>240.03</v>
      </c>
      <c r="N13" s="3"/>
      <c r="O13" s="3"/>
      <c r="P13" s="3"/>
      <c r="Q13" s="3"/>
    </row>
    <row r="14" spans="1:237" ht="24.95" customHeight="1" x14ac:dyDescent="0.25">
      <c r="A14" s="3"/>
      <c r="B14" s="21">
        <v>2024016230</v>
      </c>
      <c r="C14" s="22" t="s">
        <v>20</v>
      </c>
      <c r="D14" s="7" t="s">
        <v>18</v>
      </c>
      <c r="E14" s="23" t="s">
        <v>16</v>
      </c>
      <c r="F14" s="24" t="s">
        <v>49</v>
      </c>
      <c r="G14" s="22" t="s">
        <v>31</v>
      </c>
      <c r="H14" s="22" t="s">
        <v>17</v>
      </c>
      <c r="I14" s="25">
        <v>53.34</v>
      </c>
      <c r="J14" s="25"/>
      <c r="K14" s="25">
        <v>245.83</v>
      </c>
      <c r="L14" s="25"/>
      <c r="M14" s="26">
        <f t="shared" si="0"/>
        <v>299.17</v>
      </c>
      <c r="N14" s="3"/>
      <c r="O14" s="3"/>
      <c r="P14" s="3"/>
      <c r="Q14" s="3"/>
    </row>
    <row r="15" spans="1:237" ht="48.75" thickBot="1" x14ac:dyDescent="0.3">
      <c r="A15" s="3"/>
      <c r="B15" s="27">
        <v>2024025046</v>
      </c>
      <c r="C15" s="28" t="s">
        <v>20</v>
      </c>
      <c r="D15" s="12" t="s">
        <v>18</v>
      </c>
      <c r="E15" s="29" t="s">
        <v>16</v>
      </c>
      <c r="F15" s="30" t="s">
        <v>50</v>
      </c>
      <c r="G15" s="28" t="s">
        <v>42</v>
      </c>
      <c r="H15" s="28" t="s">
        <v>17</v>
      </c>
      <c r="I15" s="31">
        <v>80.010000000000005</v>
      </c>
      <c r="J15" s="31"/>
      <c r="K15" s="31">
        <v>367.94</v>
      </c>
      <c r="L15" s="31"/>
      <c r="M15" s="32">
        <f>I15+J15+K15+L15</f>
        <v>447.95</v>
      </c>
      <c r="N15" s="3"/>
      <c r="O15" s="3"/>
      <c r="P15" s="3"/>
      <c r="Q15" s="3"/>
    </row>
    <row r="16" spans="1:237" ht="26.25" thickBot="1" x14ac:dyDescent="0.3">
      <c r="A16" s="3"/>
      <c r="B16" s="41">
        <v>2024064917</v>
      </c>
      <c r="C16" s="28" t="s">
        <v>20</v>
      </c>
      <c r="D16" s="12" t="s">
        <v>18</v>
      </c>
      <c r="E16" s="29" t="s">
        <v>16</v>
      </c>
      <c r="F16" s="44" t="s">
        <v>73</v>
      </c>
      <c r="G16" s="42" t="s">
        <v>74</v>
      </c>
      <c r="H16" s="42" t="s">
        <v>75</v>
      </c>
      <c r="I16" s="45">
        <v>80.010000000000005</v>
      </c>
      <c r="J16" s="45"/>
      <c r="K16" s="45"/>
      <c r="L16" s="82"/>
      <c r="M16" s="32">
        <f>I16+J16+K16+L16</f>
        <v>80.010000000000005</v>
      </c>
      <c r="N16" s="3"/>
      <c r="O16" s="3"/>
      <c r="P16" s="3"/>
      <c r="Q16" s="3"/>
    </row>
    <row r="17" spans="1:17" ht="15.75" thickBot="1" x14ac:dyDescent="0.3">
      <c r="A17" s="3"/>
      <c r="B17" s="93" t="s">
        <v>14</v>
      </c>
      <c r="C17" s="94"/>
      <c r="D17" s="94"/>
      <c r="E17" s="94"/>
      <c r="F17" s="94"/>
      <c r="G17" s="94"/>
      <c r="H17" s="94"/>
      <c r="I17" s="94"/>
      <c r="J17" s="94"/>
      <c r="K17" s="94"/>
      <c r="L17" s="95"/>
      <c r="M17" s="54">
        <f>SUM(M12:M16)</f>
        <v>1257.1600000000001</v>
      </c>
      <c r="N17" s="3"/>
      <c r="O17" s="3"/>
      <c r="P17" s="3"/>
      <c r="Q17" s="3"/>
    </row>
    <row r="18" spans="1:17" ht="26.25" thickBot="1" x14ac:dyDescent="0.3">
      <c r="A18" s="3"/>
      <c r="B18" s="15">
        <v>2024065289</v>
      </c>
      <c r="C18" s="28" t="s">
        <v>20</v>
      </c>
      <c r="D18" s="11" t="s">
        <v>76</v>
      </c>
      <c r="E18" s="29" t="s">
        <v>16</v>
      </c>
      <c r="F18" s="18" t="s">
        <v>77</v>
      </c>
      <c r="G18" s="16" t="s">
        <v>78</v>
      </c>
      <c r="H18" s="16" t="s">
        <v>79</v>
      </c>
      <c r="I18" s="19">
        <v>106.68</v>
      </c>
      <c r="J18" s="19">
        <v>176</v>
      </c>
      <c r="K18" s="19">
        <v>144.1</v>
      </c>
      <c r="L18" s="19"/>
      <c r="M18" s="83">
        <f>I18+J18+K18+L18</f>
        <v>426.78</v>
      </c>
      <c r="N18" s="3"/>
      <c r="O18" s="3"/>
      <c r="P18" s="3"/>
      <c r="Q18" s="3"/>
    </row>
    <row r="19" spans="1:17" ht="15.75" thickBot="1" x14ac:dyDescent="0.3">
      <c r="A19" s="3"/>
      <c r="B19" s="93" t="s">
        <v>14</v>
      </c>
      <c r="C19" s="94"/>
      <c r="D19" s="94"/>
      <c r="E19" s="94"/>
      <c r="F19" s="94"/>
      <c r="G19" s="94"/>
      <c r="H19" s="94"/>
      <c r="I19" s="94"/>
      <c r="J19" s="94"/>
      <c r="K19" s="94"/>
      <c r="L19" s="95"/>
      <c r="M19" s="81">
        <f>M18</f>
        <v>426.78</v>
      </c>
      <c r="N19" s="3"/>
      <c r="O19" s="3"/>
      <c r="P19" s="3"/>
      <c r="Q19" s="3"/>
    </row>
    <row r="20" spans="1:17" ht="25.5" x14ac:dyDescent="0.25">
      <c r="A20" s="3"/>
      <c r="B20" s="15">
        <v>2024003616</v>
      </c>
      <c r="C20" s="16" t="s">
        <v>38</v>
      </c>
      <c r="D20" s="11" t="s">
        <v>43</v>
      </c>
      <c r="E20" s="17" t="s">
        <v>16</v>
      </c>
      <c r="F20" s="18" t="s">
        <v>47</v>
      </c>
      <c r="G20" s="16" t="s">
        <v>26</v>
      </c>
      <c r="H20" s="16" t="s">
        <v>17</v>
      </c>
      <c r="I20" s="19">
        <v>133.35</v>
      </c>
      <c r="J20" s="19">
        <v>478</v>
      </c>
      <c r="K20" s="19">
        <v>612.12</v>
      </c>
      <c r="L20" s="19"/>
      <c r="M20" s="20">
        <f>I20+J20+K20+L20</f>
        <v>1223.47</v>
      </c>
      <c r="N20" s="3"/>
      <c r="O20" s="3"/>
      <c r="P20" s="3"/>
      <c r="Q20" s="3"/>
    </row>
    <row r="21" spans="1:17" ht="26.25" thickBot="1" x14ac:dyDescent="0.3">
      <c r="A21" s="3"/>
      <c r="B21" s="41">
        <v>2024036506</v>
      </c>
      <c r="C21" s="42" t="s">
        <v>20</v>
      </c>
      <c r="D21" s="14" t="s">
        <v>43</v>
      </c>
      <c r="E21" s="43" t="s">
        <v>16</v>
      </c>
      <c r="F21" s="44" t="s">
        <v>59</v>
      </c>
      <c r="G21" s="42" t="s">
        <v>62</v>
      </c>
      <c r="H21" s="42" t="s">
        <v>60</v>
      </c>
      <c r="I21" s="45">
        <v>106.68</v>
      </c>
      <c r="J21" s="45">
        <v>265.2</v>
      </c>
      <c r="K21" s="45"/>
      <c r="L21" s="45">
        <v>968</v>
      </c>
      <c r="M21" s="46">
        <f>I21+J21+K21+L21</f>
        <v>1339.88</v>
      </c>
      <c r="N21" s="3"/>
      <c r="O21" s="3"/>
      <c r="P21" s="3"/>
      <c r="Q21" s="3"/>
    </row>
    <row r="22" spans="1:17" ht="15.75" thickBot="1" x14ac:dyDescent="0.3">
      <c r="A22" s="3"/>
      <c r="B22" s="93" t="s">
        <v>14</v>
      </c>
      <c r="C22" s="94"/>
      <c r="D22" s="94"/>
      <c r="E22" s="94"/>
      <c r="F22" s="94"/>
      <c r="G22" s="94"/>
      <c r="H22" s="94"/>
      <c r="I22" s="94"/>
      <c r="J22" s="94"/>
      <c r="K22" s="94"/>
      <c r="L22" s="95"/>
      <c r="M22" s="54">
        <f>M20+M21</f>
        <v>2563.3500000000004</v>
      </c>
      <c r="N22" s="3"/>
      <c r="O22" s="3"/>
      <c r="P22" s="3"/>
      <c r="Q22" s="3"/>
    </row>
    <row r="23" spans="1:17" ht="25.5" x14ac:dyDescent="0.25">
      <c r="A23" s="3"/>
      <c r="B23" s="15">
        <v>2024003341</v>
      </c>
      <c r="C23" s="16" t="s">
        <v>38</v>
      </c>
      <c r="D23" s="11" t="s">
        <v>44</v>
      </c>
      <c r="E23" s="17" t="s">
        <v>19</v>
      </c>
      <c r="F23" s="18" t="s">
        <v>51</v>
      </c>
      <c r="G23" s="16" t="s">
        <v>26</v>
      </c>
      <c r="H23" s="16" t="s">
        <v>17</v>
      </c>
      <c r="I23" s="19">
        <v>133.35</v>
      </c>
      <c r="J23" s="19">
        <v>478</v>
      </c>
      <c r="K23" s="19">
        <v>659.32</v>
      </c>
      <c r="L23" s="19"/>
      <c r="M23" s="20">
        <f>I23+J23+K23+L23</f>
        <v>1270.67</v>
      </c>
      <c r="N23" s="3"/>
      <c r="O23" s="3"/>
      <c r="P23" s="3"/>
      <c r="Q23" s="3"/>
    </row>
    <row r="24" spans="1:17" ht="25.5" x14ac:dyDescent="0.25">
      <c r="A24" s="3"/>
      <c r="B24" s="47">
        <v>2024024847</v>
      </c>
      <c r="C24" s="22" t="s">
        <v>20</v>
      </c>
      <c r="D24" s="7" t="s">
        <v>44</v>
      </c>
      <c r="E24" s="23" t="s">
        <v>19</v>
      </c>
      <c r="F24" s="24" t="s">
        <v>52</v>
      </c>
      <c r="G24" s="22" t="s">
        <v>45</v>
      </c>
      <c r="H24" s="22" t="s">
        <v>17</v>
      </c>
      <c r="I24" s="25">
        <v>53.34</v>
      </c>
      <c r="J24" s="25">
        <v>265.72000000000003</v>
      </c>
      <c r="K24" s="25">
        <v>172.3</v>
      </c>
      <c r="L24" s="25"/>
      <c r="M24" s="26">
        <f>I24+J24+K24+L24</f>
        <v>491.36000000000007</v>
      </c>
      <c r="N24" s="3"/>
      <c r="O24" s="3"/>
      <c r="P24" s="3"/>
      <c r="Q24" s="3"/>
    </row>
    <row r="25" spans="1:17" ht="26.25" thickBot="1" x14ac:dyDescent="0.3">
      <c r="A25" s="3"/>
      <c r="B25" s="27">
        <v>2024031920</v>
      </c>
      <c r="C25" s="28" t="s">
        <v>38</v>
      </c>
      <c r="D25" s="12" t="s">
        <v>44</v>
      </c>
      <c r="E25" s="29" t="s">
        <v>19</v>
      </c>
      <c r="F25" s="30" t="s">
        <v>53</v>
      </c>
      <c r="G25" s="28" t="s">
        <v>45</v>
      </c>
      <c r="H25" s="28" t="s">
        <v>17</v>
      </c>
      <c r="I25" s="31"/>
      <c r="J25" s="31"/>
      <c r="K25" s="31">
        <v>20</v>
      </c>
      <c r="L25" s="31"/>
      <c r="M25" s="32">
        <f>I25+J25+K25+L25</f>
        <v>20</v>
      </c>
      <c r="N25" s="3"/>
      <c r="O25" s="3"/>
      <c r="P25" s="3"/>
      <c r="Q25" s="3"/>
    </row>
    <row r="26" spans="1:17" ht="15.75" thickBot="1" x14ac:dyDescent="0.3">
      <c r="A26" s="3"/>
      <c r="B26" s="93" t="s">
        <v>14</v>
      </c>
      <c r="C26" s="94"/>
      <c r="D26" s="94"/>
      <c r="E26" s="94"/>
      <c r="F26" s="94"/>
      <c r="G26" s="94"/>
      <c r="H26" s="94"/>
      <c r="I26" s="94"/>
      <c r="J26" s="94"/>
      <c r="K26" s="94"/>
      <c r="L26" s="95"/>
      <c r="M26" s="54">
        <f>M23+M24+M25</f>
        <v>1782.0300000000002</v>
      </c>
      <c r="N26" s="3"/>
      <c r="O26" s="3"/>
      <c r="P26" s="3"/>
      <c r="Q26" s="3"/>
    </row>
    <row r="27" spans="1:17" ht="26.25" thickBot="1" x14ac:dyDescent="0.3">
      <c r="A27" s="3"/>
      <c r="B27" s="48">
        <v>2024001238</v>
      </c>
      <c r="C27" s="49" t="s">
        <v>20</v>
      </c>
      <c r="D27" s="13" t="s">
        <v>37</v>
      </c>
      <c r="E27" s="50" t="s">
        <v>19</v>
      </c>
      <c r="F27" s="51" t="s">
        <v>54</v>
      </c>
      <c r="G27" s="49" t="s">
        <v>26</v>
      </c>
      <c r="H27" s="49" t="s">
        <v>17</v>
      </c>
      <c r="I27" s="52">
        <v>186.69</v>
      </c>
      <c r="J27" s="52">
        <v>835</v>
      </c>
      <c r="K27" s="52">
        <v>282.27999999999997</v>
      </c>
      <c r="L27" s="52"/>
      <c r="M27" s="53">
        <f>K27+L27+I27+J27</f>
        <v>1303.97</v>
      </c>
      <c r="N27" s="3"/>
      <c r="O27" s="3"/>
      <c r="P27" s="3"/>
      <c r="Q27" s="3"/>
    </row>
    <row r="28" spans="1:17" ht="16.5" customHeight="1" thickBot="1" x14ac:dyDescent="0.3">
      <c r="A28" s="3"/>
      <c r="B28" s="93" t="s">
        <v>14</v>
      </c>
      <c r="C28" s="94"/>
      <c r="D28" s="94"/>
      <c r="E28" s="94"/>
      <c r="F28" s="94"/>
      <c r="G28" s="94"/>
      <c r="H28" s="94"/>
      <c r="I28" s="94"/>
      <c r="J28" s="94"/>
      <c r="K28" s="94"/>
      <c r="L28" s="95"/>
      <c r="M28" s="81">
        <f>M27</f>
        <v>1303.97</v>
      </c>
      <c r="N28" s="4"/>
      <c r="O28" s="4"/>
      <c r="P28" s="3"/>
      <c r="Q28" s="3"/>
    </row>
    <row r="29" spans="1:17" ht="25.5" x14ac:dyDescent="0.25">
      <c r="A29" s="3"/>
      <c r="B29" s="15">
        <v>2024002147</v>
      </c>
      <c r="C29" s="16" t="s">
        <v>20</v>
      </c>
      <c r="D29" s="11" t="s">
        <v>28</v>
      </c>
      <c r="E29" s="17" t="s">
        <v>19</v>
      </c>
      <c r="F29" s="18" t="s">
        <v>47</v>
      </c>
      <c r="G29" s="16" t="s">
        <v>26</v>
      </c>
      <c r="H29" s="16" t="s">
        <v>17</v>
      </c>
      <c r="I29" s="19">
        <v>106.68</v>
      </c>
      <c r="J29" s="19">
        <v>478</v>
      </c>
      <c r="K29" s="19">
        <v>227.82</v>
      </c>
      <c r="L29" s="19"/>
      <c r="M29" s="20">
        <f>K29+L29+I29+J29</f>
        <v>812.5</v>
      </c>
      <c r="N29" s="3"/>
      <c r="O29" s="3"/>
      <c r="P29" s="3"/>
      <c r="Q29" s="3"/>
    </row>
    <row r="30" spans="1:17" ht="26.25" thickBot="1" x14ac:dyDescent="0.3">
      <c r="A30" s="3"/>
      <c r="B30" s="58">
        <v>2024042103</v>
      </c>
      <c r="C30" s="78" t="s">
        <v>20</v>
      </c>
      <c r="D30" s="79" t="s">
        <v>28</v>
      </c>
      <c r="E30" s="80" t="s">
        <v>19</v>
      </c>
      <c r="F30" s="56" t="s">
        <v>61</v>
      </c>
      <c r="G30" s="55" t="s">
        <v>63</v>
      </c>
      <c r="H30" s="55" t="s">
        <v>64</v>
      </c>
      <c r="I30" s="57">
        <v>53.34</v>
      </c>
      <c r="J30" s="57">
        <v>108</v>
      </c>
      <c r="K30" s="57">
        <v>916.52</v>
      </c>
      <c r="L30" s="57"/>
      <c r="M30" s="61">
        <f>K30+L30+I30+J30</f>
        <v>1077.8600000000001</v>
      </c>
      <c r="N30" s="3"/>
      <c r="O30" s="3"/>
      <c r="P30" s="3"/>
      <c r="Q30" s="3"/>
    </row>
    <row r="31" spans="1:17" ht="15.75" thickBot="1" x14ac:dyDescent="0.3">
      <c r="A31" s="3"/>
      <c r="B31" s="93" t="s">
        <v>14</v>
      </c>
      <c r="C31" s="94"/>
      <c r="D31" s="94"/>
      <c r="E31" s="94"/>
      <c r="F31" s="94"/>
      <c r="G31" s="94"/>
      <c r="H31" s="94"/>
      <c r="I31" s="94"/>
      <c r="J31" s="94"/>
      <c r="K31" s="94"/>
      <c r="L31" s="95"/>
      <c r="M31" s="81">
        <f>M29+M30</f>
        <v>1890.3600000000001</v>
      </c>
      <c r="N31" s="3"/>
      <c r="O31" s="3"/>
      <c r="P31" s="3"/>
      <c r="Q31" s="3"/>
    </row>
    <row r="32" spans="1:17" ht="24.95" customHeight="1" x14ac:dyDescent="0.25">
      <c r="A32" s="3"/>
      <c r="B32" s="15">
        <v>2024003216</v>
      </c>
      <c r="C32" s="16" t="s">
        <v>38</v>
      </c>
      <c r="D32" s="11" t="s">
        <v>21</v>
      </c>
      <c r="E32" s="17" t="s">
        <v>22</v>
      </c>
      <c r="F32" s="18" t="s">
        <v>55</v>
      </c>
      <c r="G32" s="16" t="s">
        <v>26</v>
      </c>
      <c r="H32" s="16" t="s">
        <v>17</v>
      </c>
      <c r="I32" s="19">
        <v>106.68</v>
      </c>
      <c r="J32" s="19">
        <v>478</v>
      </c>
      <c r="K32" s="19">
        <v>325.12</v>
      </c>
      <c r="L32" s="19"/>
      <c r="M32" s="20">
        <f t="shared" ref="M32:M38" si="1">K32+L32+I32+J32</f>
        <v>909.8</v>
      </c>
      <c r="N32" s="3"/>
      <c r="O32" s="3"/>
      <c r="P32" s="3"/>
      <c r="Q32" s="3"/>
    </row>
    <row r="33" spans="1:17" ht="25.5" x14ac:dyDescent="0.25">
      <c r="A33" s="3"/>
      <c r="B33" s="21">
        <v>2024012140</v>
      </c>
      <c r="C33" s="22" t="s">
        <v>20</v>
      </c>
      <c r="D33" s="7" t="s">
        <v>21</v>
      </c>
      <c r="E33" s="23" t="s">
        <v>22</v>
      </c>
      <c r="F33" s="24" t="s">
        <v>56</v>
      </c>
      <c r="G33" s="22" t="s">
        <v>27</v>
      </c>
      <c r="H33" s="22" t="s">
        <v>17</v>
      </c>
      <c r="I33" s="25">
        <v>26.67</v>
      </c>
      <c r="J33" s="25"/>
      <c r="K33" s="25">
        <v>249.66</v>
      </c>
      <c r="L33" s="25"/>
      <c r="M33" s="26">
        <f t="shared" si="1"/>
        <v>276.33</v>
      </c>
      <c r="N33" s="3"/>
      <c r="O33" s="3"/>
      <c r="P33" s="3"/>
      <c r="Q33" s="3"/>
    </row>
    <row r="34" spans="1:17" ht="25.5" x14ac:dyDescent="0.25">
      <c r="A34" s="3"/>
      <c r="B34" s="21">
        <v>2024017601</v>
      </c>
      <c r="C34" s="22" t="s">
        <v>20</v>
      </c>
      <c r="D34" s="7" t="s">
        <v>21</v>
      </c>
      <c r="E34" s="23" t="s">
        <v>22</v>
      </c>
      <c r="F34" s="24" t="s">
        <v>57</v>
      </c>
      <c r="G34" s="22" t="s">
        <v>32</v>
      </c>
      <c r="H34" s="22" t="s">
        <v>17</v>
      </c>
      <c r="I34" s="25">
        <f>53.34+75</f>
        <v>128.34</v>
      </c>
      <c r="J34" s="25">
        <v>253.33</v>
      </c>
      <c r="K34" s="25"/>
      <c r="L34" s="25"/>
      <c r="M34" s="26">
        <f t="shared" si="1"/>
        <v>381.67</v>
      </c>
      <c r="N34" s="3"/>
      <c r="O34" s="3"/>
      <c r="P34" s="3"/>
      <c r="Q34" s="3"/>
    </row>
    <row r="35" spans="1:17" ht="25.5" x14ac:dyDescent="0.25">
      <c r="A35" s="3"/>
      <c r="B35" s="21">
        <v>2024027790</v>
      </c>
      <c r="C35" s="22" t="s">
        <v>20</v>
      </c>
      <c r="D35" s="7" t="s">
        <v>21</v>
      </c>
      <c r="E35" s="23" t="s">
        <v>22</v>
      </c>
      <c r="F35" s="24" t="s">
        <v>58</v>
      </c>
      <c r="G35" s="22" t="s">
        <v>46</v>
      </c>
      <c r="H35" s="22" t="s">
        <v>17</v>
      </c>
      <c r="I35" s="25">
        <v>26.67</v>
      </c>
      <c r="J35" s="25"/>
      <c r="K35" s="25">
        <v>306</v>
      </c>
      <c r="L35" s="25"/>
      <c r="M35" s="26">
        <f t="shared" si="1"/>
        <v>332.67</v>
      </c>
      <c r="N35" s="3"/>
      <c r="O35" s="3"/>
      <c r="P35" s="3"/>
      <c r="Q35" s="3"/>
    </row>
    <row r="36" spans="1:17" ht="36" x14ac:dyDescent="0.25">
      <c r="A36" s="3"/>
      <c r="B36" s="21">
        <v>2024046754</v>
      </c>
      <c r="C36" s="22" t="s">
        <v>20</v>
      </c>
      <c r="D36" s="7" t="s">
        <v>21</v>
      </c>
      <c r="E36" s="23" t="s">
        <v>22</v>
      </c>
      <c r="F36" s="24" t="s">
        <v>68</v>
      </c>
      <c r="G36" s="22" t="s">
        <v>67</v>
      </c>
      <c r="H36" s="22" t="s">
        <v>17</v>
      </c>
      <c r="I36" s="25">
        <v>26.67</v>
      </c>
      <c r="J36" s="25"/>
      <c r="K36" s="25">
        <v>145.94</v>
      </c>
      <c r="L36" s="25"/>
      <c r="M36" s="26">
        <f t="shared" si="1"/>
        <v>172.61</v>
      </c>
      <c r="N36" s="3"/>
      <c r="O36" s="3"/>
      <c r="P36" s="3"/>
      <c r="Q36" s="3"/>
    </row>
    <row r="37" spans="1:17" ht="25.5" x14ac:dyDescent="0.25">
      <c r="A37" s="3"/>
      <c r="B37" s="21">
        <v>2024064705</v>
      </c>
      <c r="C37" s="22" t="s">
        <v>20</v>
      </c>
      <c r="D37" s="7" t="s">
        <v>21</v>
      </c>
      <c r="E37" s="23" t="s">
        <v>22</v>
      </c>
      <c r="F37" s="24" t="s">
        <v>71</v>
      </c>
      <c r="G37" s="22" t="s">
        <v>72</v>
      </c>
      <c r="H37" s="22" t="s">
        <v>17</v>
      </c>
      <c r="I37" s="25">
        <v>26.67</v>
      </c>
      <c r="J37" s="25"/>
      <c r="K37" s="25">
        <v>415</v>
      </c>
      <c r="L37" s="25"/>
      <c r="M37" s="26">
        <f t="shared" si="1"/>
        <v>441.67</v>
      </c>
      <c r="N37" s="3"/>
      <c r="O37" s="3"/>
      <c r="P37" s="3"/>
      <c r="Q37" s="3"/>
    </row>
    <row r="38" spans="1:17" ht="26.25" thickBot="1" x14ac:dyDescent="0.3">
      <c r="A38" s="3"/>
      <c r="B38" s="27">
        <v>2024066468</v>
      </c>
      <c r="C38" s="28" t="s">
        <v>20</v>
      </c>
      <c r="D38" s="12" t="s">
        <v>21</v>
      </c>
      <c r="E38" s="29" t="s">
        <v>22</v>
      </c>
      <c r="F38" s="30" t="s">
        <v>80</v>
      </c>
      <c r="G38" s="28" t="s">
        <v>82</v>
      </c>
      <c r="H38" s="28" t="s">
        <v>81</v>
      </c>
      <c r="I38" s="31">
        <v>350</v>
      </c>
      <c r="J38" s="31">
        <v>53.34</v>
      </c>
      <c r="K38" s="31">
        <v>267</v>
      </c>
      <c r="L38" s="31"/>
      <c r="M38" s="32">
        <f t="shared" si="1"/>
        <v>670.34</v>
      </c>
      <c r="N38" s="3"/>
      <c r="O38" s="3"/>
      <c r="P38" s="3"/>
      <c r="Q38" s="3"/>
    </row>
    <row r="39" spans="1:17" ht="15.75" thickBot="1" x14ac:dyDescent="0.3">
      <c r="A39" s="3"/>
      <c r="B39" s="93" t="s">
        <v>14</v>
      </c>
      <c r="C39" s="94"/>
      <c r="D39" s="94"/>
      <c r="E39" s="94"/>
      <c r="F39" s="94"/>
      <c r="G39" s="94"/>
      <c r="H39" s="94"/>
      <c r="I39" s="94"/>
      <c r="J39" s="94"/>
      <c r="K39" s="94"/>
      <c r="L39" s="95"/>
      <c r="M39" s="81">
        <f>M33+M34+M32+M35+M36+M37+M38</f>
        <v>3185.09</v>
      </c>
      <c r="N39" s="3"/>
      <c r="O39" s="3"/>
      <c r="P39" s="3"/>
      <c r="Q39" s="3"/>
    </row>
    <row r="40" spans="1:17" ht="26.25" thickBot="1" x14ac:dyDescent="0.3">
      <c r="A40" s="3"/>
      <c r="B40" s="48">
        <v>2024001210</v>
      </c>
      <c r="C40" s="49" t="s">
        <v>20</v>
      </c>
      <c r="D40" s="13" t="s">
        <v>33</v>
      </c>
      <c r="E40" s="50" t="s">
        <v>19</v>
      </c>
      <c r="F40" s="51" t="s">
        <v>29</v>
      </c>
      <c r="G40" s="49" t="s">
        <v>34</v>
      </c>
      <c r="H40" s="49" t="s">
        <v>35</v>
      </c>
      <c r="I40" s="52">
        <f>80.01+13.15</f>
        <v>93.160000000000011</v>
      </c>
      <c r="J40" s="52">
        <v>250</v>
      </c>
      <c r="K40" s="52">
        <v>500.12</v>
      </c>
      <c r="L40" s="52"/>
      <c r="M40" s="53">
        <f>SUM(I40:L40)</f>
        <v>843.28</v>
      </c>
      <c r="N40" s="3"/>
      <c r="O40" s="3"/>
      <c r="P40" s="3"/>
      <c r="Q40" s="3"/>
    </row>
    <row r="41" spans="1:17" ht="15.75" thickBot="1" x14ac:dyDescent="0.3">
      <c r="A41" s="3"/>
      <c r="B41" s="93" t="s">
        <v>14</v>
      </c>
      <c r="C41" s="94"/>
      <c r="D41" s="94"/>
      <c r="E41" s="94"/>
      <c r="F41" s="94"/>
      <c r="G41" s="94"/>
      <c r="H41" s="94"/>
      <c r="I41" s="94"/>
      <c r="J41" s="94"/>
      <c r="K41" s="94"/>
      <c r="L41" s="95"/>
      <c r="M41" s="33">
        <f>M40</f>
        <v>843.28</v>
      </c>
      <c r="N41" s="3"/>
      <c r="O41" s="3"/>
      <c r="P41" s="3"/>
      <c r="Q41" s="3"/>
    </row>
    <row r="42" spans="1:17" ht="24" x14ac:dyDescent="0.25">
      <c r="A42" s="3"/>
      <c r="B42" s="59">
        <v>2024003614</v>
      </c>
      <c r="C42" s="16" t="s">
        <v>20</v>
      </c>
      <c r="D42" s="11" t="s">
        <v>40</v>
      </c>
      <c r="E42" s="17" t="s">
        <v>19</v>
      </c>
      <c r="F42" s="18" t="s">
        <v>39</v>
      </c>
      <c r="G42" s="16" t="s">
        <v>26</v>
      </c>
      <c r="H42" s="16" t="s">
        <v>17</v>
      </c>
      <c r="I42" s="62">
        <v>133.35</v>
      </c>
      <c r="J42" s="62">
        <v>478</v>
      </c>
      <c r="K42" s="63">
        <v>672.37</v>
      </c>
      <c r="L42" s="19"/>
      <c r="M42" s="20">
        <f>SUM(I42:L42)</f>
        <v>1283.72</v>
      </c>
      <c r="N42" s="3"/>
      <c r="O42" s="3"/>
      <c r="P42" s="3"/>
      <c r="Q42" s="3"/>
    </row>
    <row r="43" spans="1:17" ht="26.25" thickBot="1" x14ac:dyDescent="0.3">
      <c r="A43" s="3"/>
      <c r="B43" s="60">
        <v>2024024852</v>
      </c>
      <c r="C43" s="28" t="s">
        <v>20</v>
      </c>
      <c r="D43" s="12" t="s">
        <v>40</v>
      </c>
      <c r="E43" s="29" t="s">
        <v>19</v>
      </c>
      <c r="F43" s="30" t="s">
        <v>52</v>
      </c>
      <c r="G43" s="28" t="s">
        <v>45</v>
      </c>
      <c r="H43" s="28" t="s">
        <v>17</v>
      </c>
      <c r="I43" s="64">
        <v>53.34</v>
      </c>
      <c r="J43" s="64">
        <v>265.75</v>
      </c>
      <c r="K43" s="65">
        <v>191.25</v>
      </c>
      <c r="L43" s="31"/>
      <c r="M43" s="32">
        <f>I43+J43+K43+L43</f>
        <v>510.34000000000003</v>
      </c>
      <c r="N43" s="3"/>
      <c r="O43" s="3"/>
      <c r="P43" s="3"/>
      <c r="Q43" s="3"/>
    </row>
    <row r="44" spans="1:17" ht="39" thickBot="1" x14ac:dyDescent="0.3">
      <c r="A44" s="3"/>
      <c r="B44" s="66">
        <v>2024070718</v>
      </c>
      <c r="C44" s="28" t="s">
        <v>20</v>
      </c>
      <c r="D44" s="12" t="s">
        <v>40</v>
      </c>
      <c r="E44" s="29" t="s">
        <v>19</v>
      </c>
      <c r="F44" s="44" t="s">
        <v>83</v>
      </c>
      <c r="G44" s="42" t="s">
        <v>84</v>
      </c>
      <c r="H44" s="42" t="s">
        <v>17</v>
      </c>
      <c r="I44" s="67">
        <v>265</v>
      </c>
      <c r="J44" s="67">
        <v>80.010000000000005</v>
      </c>
      <c r="K44" s="67">
        <v>478.25</v>
      </c>
      <c r="L44" s="82"/>
      <c r="M44" s="32">
        <f>I44+J44+K44+L44</f>
        <v>823.26</v>
      </c>
      <c r="N44" s="3"/>
      <c r="O44" s="3"/>
      <c r="P44" s="3"/>
      <c r="Q44" s="3"/>
    </row>
    <row r="45" spans="1:17" ht="15.75" thickBot="1" x14ac:dyDescent="0.3">
      <c r="A45" s="3"/>
      <c r="B45" s="93" t="s">
        <v>14</v>
      </c>
      <c r="C45" s="94"/>
      <c r="D45" s="94"/>
      <c r="E45" s="94"/>
      <c r="F45" s="94"/>
      <c r="G45" s="94"/>
      <c r="H45" s="94"/>
      <c r="I45" s="94"/>
      <c r="J45" s="94"/>
      <c r="K45" s="94"/>
      <c r="L45" s="95"/>
      <c r="M45" s="81">
        <f>M42+M43+M44</f>
        <v>2617.3199999999997</v>
      </c>
      <c r="N45" s="3"/>
      <c r="O45" s="3"/>
      <c r="P45" s="3"/>
      <c r="Q45" s="3"/>
    </row>
    <row r="46" spans="1:17" s="2" customFormat="1" ht="26.25" thickBot="1" x14ac:dyDescent="0.3">
      <c r="A46" s="3"/>
      <c r="B46" s="66">
        <v>2024042145</v>
      </c>
      <c r="C46" s="42" t="s">
        <v>20</v>
      </c>
      <c r="D46" s="14" t="s">
        <v>41</v>
      </c>
      <c r="E46" s="43" t="s">
        <v>19</v>
      </c>
      <c r="F46" s="44" t="s">
        <v>65</v>
      </c>
      <c r="G46" s="42" t="s">
        <v>66</v>
      </c>
      <c r="H46" s="42" t="s">
        <v>60</v>
      </c>
      <c r="I46" s="45">
        <v>53.34</v>
      </c>
      <c r="J46" s="67">
        <v>160</v>
      </c>
      <c r="K46" s="45"/>
      <c r="L46" s="45"/>
      <c r="M46" s="46">
        <f>SUM(I46:L46)</f>
        <v>213.34</v>
      </c>
      <c r="N46" s="5"/>
      <c r="O46" s="5"/>
      <c r="P46" s="5"/>
      <c r="Q46" s="5"/>
    </row>
    <row r="47" spans="1:17" ht="15.75" thickBot="1" x14ac:dyDescent="0.3">
      <c r="A47" s="3"/>
      <c r="B47" s="107" t="s">
        <v>14</v>
      </c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68">
        <f>M46</f>
        <v>213.34</v>
      </c>
    </row>
    <row r="48" spans="1:17" ht="16.5" thickBot="1" x14ac:dyDescent="0.3">
      <c r="A48" s="3"/>
      <c r="B48" s="69"/>
      <c r="C48" s="70"/>
      <c r="D48" s="109" t="s">
        <v>25</v>
      </c>
      <c r="E48" s="110"/>
      <c r="F48" s="110"/>
      <c r="G48" s="110"/>
      <c r="H48" s="110"/>
      <c r="I48" s="110"/>
      <c r="J48" s="110"/>
      <c r="K48" s="110"/>
      <c r="L48" s="111"/>
      <c r="M48" s="71">
        <f>M11+M17+M22+M26+M28+M31+M39+M41+M45+M47+M19</f>
        <v>16825.13</v>
      </c>
    </row>
    <row r="49" spans="3:13" x14ac:dyDescent="0.25">
      <c r="C49" s="72"/>
      <c r="D49" s="73"/>
      <c r="E49" s="72"/>
      <c r="F49" s="72"/>
      <c r="G49" s="72"/>
      <c r="H49" s="72"/>
      <c r="I49" s="72"/>
      <c r="J49" s="72"/>
      <c r="K49" s="72"/>
      <c r="L49" s="72"/>
      <c r="M49" s="74"/>
    </row>
    <row r="50" spans="3:13" x14ac:dyDescent="0.25">
      <c r="C50" s="72"/>
      <c r="D50" s="73"/>
      <c r="E50" s="72"/>
      <c r="F50" s="72"/>
      <c r="G50" s="75"/>
      <c r="H50" s="72"/>
      <c r="I50" s="72"/>
      <c r="J50" s="72"/>
      <c r="K50" s="72"/>
      <c r="L50" s="72"/>
      <c r="M50" s="74"/>
    </row>
    <row r="51" spans="3:13" x14ac:dyDescent="0.25">
      <c r="D51" s="76" t="s">
        <v>12</v>
      </c>
      <c r="L51" s="72"/>
      <c r="M51" s="77"/>
    </row>
    <row r="52" spans="3:13" x14ac:dyDescent="0.25">
      <c r="L52" s="72"/>
      <c r="M52" s="74"/>
    </row>
    <row r="53" spans="3:13" x14ac:dyDescent="0.25">
      <c r="L53" s="72"/>
      <c r="M53" s="74"/>
    </row>
    <row r="54" spans="3:13" x14ac:dyDescent="0.25">
      <c r="L54" s="72"/>
      <c r="M54" s="74"/>
    </row>
    <row r="55" spans="3:13" x14ac:dyDescent="0.25">
      <c r="L55" s="72"/>
      <c r="M55" s="74"/>
    </row>
    <row r="56" spans="3:13" x14ac:dyDescent="0.25">
      <c r="L56" s="72"/>
      <c r="M56" s="74"/>
    </row>
    <row r="57" spans="3:13" x14ac:dyDescent="0.25">
      <c r="L57" s="72"/>
      <c r="M57" s="74"/>
    </row>
    <row r="58" spans="3:13" x14ac:dyDescent="0.25">
      <c r="L58" s="72"/>
      <c r="M58" s="74"/>
    </row>
    <row r="59" spans="3:13" x14ac:dyDescent="0.25">
      <c r="L59" s="72"/>
      <c r="M59" s="74"/>
    </row>
    <row r="60" spans="3:13" x14ac:dyDescent="0.25">
      <c r="L60" s="72"/>
      <c r="M60" s="74"/>
    </row>
    <row r="61" spans="3:13" x14ac:dyDescent="0.25">
      <c r="L61" s="72"/>
      <c r="M61" s="74"/>
    </row>
    <row r="62" spans="3:13" x14ac:dyDescent="0.25">
      <c r="L62" s="72"/>
      <c r="M62" s="74"/>
    </row>
    <row r="63" spans="3:13" x14ac:dyDescent="0.25">
      <c r="H63" s="6" t="s">
        <v>11</v>
      </c>
      <c r="L63" s="72"/>
      <c r="M63" s="74"/>
    </row>
    <row r="64" spans="3:13" x14ac:dyDescent="0.25">
      <c r="M64" s="8"/>
    </row>
    <row r="65" spans="13:13" x14ac:dyDescent="0.25">
      <c r="M65" s="8"/>
    </row>
    <row r="66" spans="13:13" x14ac:dyDescent="0.25">
      <c r="M66" s="8"/>
    </row>
    <row r="67" spans="13:13" x14ac:dyDescent="0.25">
      <c r="M67" s="8"/>
    </row>
    <row r="68" spans="13:13" x14ac:dyDescent="0.25">
      <c r="M68" s="8"/>
    </row>
  </sheetData>
  <mergeCells count="26">
    <mergeCell ref="B45:L45"/>
    <mergeCell ref="B47:L47"/>
    <mergeCell ref="D48:L48"/>
    <mergeCell ref="B39:L39"/>
    <mergeCell ref="B22:L22"/>
    <mergeCell ref="B31:L31"/>
    <mergeCell ref="B26:L26"/>
    <mergeCell ref="C1:D1"/>
    <mergeCell ref="E1:H3"/>
    <mergeCell ref="C8:C9"/>
    <mergeCell ref="D8:D9"/>
    <mergeCell ref="E8:E9"/>
    <mergeCell ref="F8:F9"/>
    <mergeCell ref="G8:G9"/>
    <mergeCell ref="H8:H9"/>
    <mergeCell ref="B8:B9"/>
    <mergeCell ref="B7:M7"/>
    <mergeCell ref="L8:L9"/>
    <mergeCell ref="M8:M9"/>
    <mergeCell ref="B41:L41"/>
    <mergeCell ref="I8:J8"/>
    <mergeCell ref="K8:K9"/>
    <mergeCell ref="B11:L11"/>
    <mergeCell ref="B28:L28"/>
    <mergeCell ref="B17:L17"/>
    <mergeCell ref="B19:L19"/>
  </mergeCells>
  <pageMargins left="0.7" right="0.7" top="0.75" bottom="0.75" header="0.3" footer="0.3"/>
  <pageSetup paperSize="9" scale="59" fitToHeight="0" orientation="landscape" r:id="rId1"/>
  <ignoredErrors>
    <ignoredError sqref="M33 M41 M29 M28 M31 M19 M17 M22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Oficial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Álvarez Civeira</dc:creator>
  <cp:lastModifiedBy>Bibiana Redondo Padín</cp:lastModifiedBy>
  <cp:lastPrinted>2024-01-11T12:41:37Z</cp:lastPrinted>
  <dcterms:created xsi:type="dcterms:W3CDTF">2019-08-28T07:40:01Z</dcterms:created>
  <dcterms:modified xsi:type="dcterms:W3CDTF">2024-12-03T07:57:38Z</dcterms:modified>
</cp:coreProperties>
</file>